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firstSheet="9" activeTab="12"/>
  </bookViews>
  <sheets>
    <sheet name="Dự kiến đất ở 2020" sheetId="1" state="hidden" r:id="rId1"/>
    <sheet name="Đề xuất 2020" sheetId="2" state="hidden" r:id="rId2"/>
    <sheet name="2.1. THÀNH PHỐ ĐIỆN BIÊN PHỦ" sheetId="3" r:id="rId3"/>
    <sheet name="2.2.HUYỆN ĐIỆN BIÊN" sheetId="4" r:id="rId4"/>
    <sheet name="2.3.HUYỆN ĐIỆN BIÊN ĐÔNG" sheetId="5" r:id="rId5"/>
    <sheet name="2.4.HUYỆN MƯỜNG ẢNG" sheetId="6" r:id="rId6"/>
    <sheet name="2.5.HUYỆN TUẦN GIÁO" sheetId="7" r:id="rId7"/>
    <sheet name="2.6.HUYỆN MƯỜNG NHÉ" sheetId="8" r:id="rId8"/>
    <sheet name="2.7.HUYỆN MƯỜNG CHÀ" sheetId="9" r:id="rId9"/>
    <sheet name="Sheet1" sheetId="10" r:id="rId10"/>
    <sheet name="2.8.HUYỆN NẬM PỒ" sheetId="11" r:id="rId11"/>
    <sheet name="2.9.HUYỆN TỦA CHÙA" sheetId="12" r:id="rId12"/>
    <sheet name="2.10.THỊ XÃ MƯỜNG LAY" sheetId="13" r:id="rId13"/>
    <sheet name="DỰ THẢO CÁC LOẠI ĐẤT KHÁC" sheetId="14" state="hidden" r:id="rId14"/>
    <sheet name="Đất nông nghiệp 2015" sheetId="15" state="hidden" r:id="rId15"/>
  </sheets>
  <definedNames>
    <definedName name="_xlnm._FilterDatabase" localSheetId="6" hidden="1">'2.5.HUYỆN TUẦN GIÁO'!$A$6:$Z$96</definedName>
    <definedName name="_xlnm.Print_Area" localSheetId="4">'2.3.HUYỆN ĐIỆN BIÊN ĐÔNG'!$A$1:$K$115</definedName>
    <definedName name="_xlnm.Print_Titles" localSheetId="2">'2.1. THÀNH PHỐ ĐIỆN BIÊN PHỦ'!$5:$6</definedName>
    <definedName name="_xlnm.Print_Titles" localSheetId="12">'2.10.THỊ XÃ MƯỜNG LAY'!$4:$5</definedName>
    <definedName name="_xlnm.Print_Titles" localSheetId="3">'2.2.HUYỆN ĐIỆN BIÊN'!$3:$4</definedName>
    <definedName name="_xlnm.Print_Titles" localSheetId="4">'2.3.HUYỆN ĐIỆN BIÊN ĐÔNG'!$3:$4</definedName>
    <definedName name="_xlnm.Print_Titles" localSheetId="5">'2.4.HUYỆN MƯỜNG ẢNG'!$3:$4</definedName>
    <definedName name="_xlnm.Print_Titles" localSheetId="6">'2.5.HUYỆN TUẦN GIÁO'!$4:$5</definedName>
    <definedName name="_xlnm.Print_Titles" localSheetId="10">'2.8.HUYỆN NẬM PỒ'!$3:$4</definedName>
    <definedName name="_xlnm.Print_Titles" localSheetId="11">'2.9.HUYỆN TỦA CHÙA'!$4:$4</definedName>
    <definedName name="_xlnm.Print_Titles" localSheetId="0">'Dự kiến đất ở 2020'!$4:$5</definedName>
    <definedName name="_xlnm.Print_Titles" localSheetId="1">'Đề xuất 2020'!$4:$4</definedName>
  </definedNames>
  <calcPr fullCalcOnLoad="1"/>
</workbook>
</file>

<file path=xl/comments12.xml><?xml version="1.0" encoding="utf-8"?>
<comments xmlns="http://schemas.openxmlformats.org/spreadsheetml/2006/main">
  <authors>
    <author>AutoBVT</author>
  </authors>
  <commentList>
    <comment ref="A45" authorId="0">
      <text>
        <r>
          <rPr>
            <b/>
            <sz val="9"/>
            <rFont val="Tahoma"/>
            <family val="2"/>
          </rPr>
          <t>AutoBVT:</t>
        </r>
        <r>
          <rPr>
            <sz val="9"/>
            <rFont val="Tahoma"/>
            <family val="2"/>
          </rPr>
          <t xml:space="preserve">
KHÔNG CÓ PHIẾU ĐiỀU TRA</t>
        </r>
      </text>
    </comment>
  </commentList>
</comments>
</file>

<file path=xl/sharedStrings.xml><?xml version="1.0" encoding="utf-8"?>
<sst xmlns="http://schemas.openxmlformats.org/spreadsheetml/2006/main" count="2972" uniqueCount="1386">
  <si>
    <t>ĐẤT Ở ĐÔ THỊ - Đường Võ Nguyên Giáp</t>
  </si>
  <si>
    <t>Sửa tên đoạn đường, nâng cấp</t>
  </si>
  <si>
    <r>
      <t>Các bản</t>
    </r>
    <r>
      <rPr>
        <i/>
        <sz val="14"/>
        <rFont val="Times New Roman"/>
        <family val="1"/>
      </rPr>
      <t xml:space="preserve">: </t>
    </r>
    <r>
      <rPr>
        <sz val="14"/>
        <rFont val="Times New Roman"/>
        <family val="1"/>
      </rPr>
      <t>Phiêng Lợi, Púng Tôm, Co Củ, Nà Lơi</t>
    </r>
  </si>
  <si>
    <r>
      <t>Các bản:</t>
    </r>
    <r>
      <rPr>
        <sz val="14"/>
        <rFont val="Times New Roman"/>
        <family val="1"/>
      </rPr>
      <t>Pa Pốm, Tân Quang, Huổi Nơi</t>
    </r>
  </si>
  <si>
    <r>
      <t xml:space="preserve"> - </t>
    </r>
    <r>
      <rPr>
        <b/>
        <sz val="14"/>
        <rFont val="Times New Roman"/>
        <family val="1"/>
      </rPr>
      <t xml:space="preserve">Đoạn : </t>
    </r>
    <r>
      <rPr>
        <sz val="14"/>
        <rFont val="Times New Roman"/>
        <family val="1"/>
      </rPr>
      <t>Từ địa phận xã</t>
    </r>
    <r>
      <rPr>
        <i/>
        <sz val="14"/>
        <rFont val="Times New Roman"/>
        <family val="1"/>
      </rPr>
      <t xml:space="preserve"> </t>
    </r>
    <r>
      <rPr>
        <sz val="14"/>
        <rFont val="Times New Roman"/>
        <family val="1"/>
      </rPr>
      <t>Tà Lèng đến hết địa phận thành phố</t>
    </r>
  </si>
  <si>
    <t>Đoạn từ tiếp giáp đất trụ sở UBND xã đến hết đất vườn ươm cây giống Mắc ca</t>
  </si>
  <si>
    <t>Đoạn từ tiếp giáp đất vườn ươm cây giống Mắc ca đến hết địa phận bản Kê Nênh</t>
  </si>
  <si>
    <t>Đường trong khu du lịch sinh thái Him Lam và các đường nối vào khu du lịch sinh thái Him Lam</t>
  </si>
  <si>
    <t>Đường Vành đai 3 ASEAN: Đoạn từ địa phận xã Tà Lèng đến hết địa phận thành phố</t>
  </si>
  <si>
    <t xml:space="preserve">Các đường còn lại thuộc các bản: Tà Lèng, Kê Nênh, Cụm Loọng Hỏm </t>
  </si>
  <si>
    <t xml:space="preserve">Bổ sung đoạn đường </t>
  </si>
  <si>
    <t xml:space="preserve"> - Đoạn từ cây xăng số 1, đối diện sang bên kia đường tiếp giáp đất số nhà 144 đến hết ký túc xá Lào, phía bên kia đường hết đất số nhà 26 cổng trường Cao đẳng KT-KT. </t>
  </si>
  <si>
    <t xml:space="preserve"> - Đoạn từ ký túc xá Lào, phía bên kia đường tiếp giáp đất số nhà 26 cổng trường Cao đẳng KT-KT đến đầu cầu Huổi Phạ (ngã ba rẽ vào đường ASEAN)</t>
  </si>
  <si>
    <t xml:space="preserve"> - Đoạn từ cây xăng số 15 (cây xăng Quân đội), phía bên kia đường là cổng vào sân bay đến hết cầu C13</t>
  </si>
  <si>
    <t xml:space="preserve"> - Đoạn nối từ đường ra cầu A1 đến hết đất bảo tàng, đối diện bên kia đường hết đất số nhà 36</t>
  </si>
  <si>
    <t>35.1</t>
  </si>
  <si>
    <t>35.2</t>
  </si>
  <si>
    <r>
      <t>Đường đi vào xã Thanh Luông:</t>
    </r>
    <r>
      <rPr>
        <sz val="10"/>
        <rFont val="Times New Roman"/>
        <family val="1"/>
      </rPr>
      <t xml:space="preserve"> </t>
    </r>
    <r>
      <rPr>
        <sz val="12"/>
        <rFont val="Times New Roman"/>
        <family val="1"/>
      </rPr>
      <t xml:space="preserve">Đoạn từ ngã tư cầu Mường Thanh  đến hết địa phận Thành phố </t>
    </r>
  </si>
  <si>
    <t>37.1</t>
  </si>
  <si>
    <t>37.2</t>
  </si>
  <si>
    <t xml:space="preserve"> - Đoạn tiếp giáp Quốc lộ 12 đến cổng phòng khám đa khoa khu vực. Đối diện hết đất SN16</t>
  </si>
  <si>
    <t xml:space="preserve"> - Các đường đã được XD cơ sở hạ tầng kỹ thuật phố 1, phố 2 phường thanh trường</t>
  </si>
  <si>
    <t>40.4</t>
  </si>
  <si>
    <t>42.7</t>
  </si>
  <si>
    <t>42.8</t>
  </si>
  <si>
    <t>42.9</t>
  </si>
  <si>
    <t>42.10</t>
  </si>
  <si>
    <t>42.11</t>
  </si>
  <si>
    <t>42.12</t>
  </si>
  <si>
    <t>42.13</t>
  </si>
  <si>
    <t>42.14</t>
  </si>
  <si>
    <t xml:space="preserve"> - Các đường quy hoạch trong khu dân cư có khổ rộng 15 m trở lên chưa được xây dựng cơ sở hạ tầng kỹ thuật.</t>
  </si>
  <si>
    <t>43.5</t>
  </si>
  <si>
    <t>43.6</t>
  </si>
  <si>
    <t>44.4</t>
  </si>
  <si>
    <t>45.1</t>
  </si>
  <si>
    <t>45.2</t>
  </si>
  <si>
    <t>45.3</t>
  </si>
  <si>
    <t>47.1</t>
  </si>
  <si>
    <t>47.2</t>
  </si>
  <si>
    <t xml:space="preserve"> - Đoạn tiếp giáp đất Chi nhánh Điện Thành Phố, bên kia đường tiếp giáp ngõ vào phố 15 ( P.Him Lam) đến ngã tư đường 27m</t>
  </si>
  <si>
    <t xml:space="preserve"> -Đoạn từ ngã ba tiếp giáp đường Trần Đăng Ninh đến Cống hộp 2 tiếp giáp kè sông nậm Rốm (lý trình Km 194+762,65 về phía cầu Mường Thanh)</t>
  </si>
  <si>
    <t xml:space="preserve"> -Đoạn tiếp giáp Cống hộp 2 tiếp giáp kè sông nậm Rốm (lý trình Km 194+762,65) đến ngã tư cầu Mường Thanh</t>
  </si>
  <si>
    <t xml:space="preserve"> - Đoạn từ ngã tư trường HN -ĐBP đến ngã tư rẽ vào tỉnh đội, đối diện bên kia đường đến hết đất số nhà 333 (ông Liên Hà)</t>
  </si>
  <si>
    <t>Đường 10 m dài 600 m song song với đường  17m; Đoạn từ Trung tâm Dân số KHHGĐ-TP đến  hết đất trường mầm non Sơn ca</t>
  </si>
  <si>
    <t xml:space="preserve"> - Đoạn từ đường rẽ vào trường PTDT nội trú tỉnh, đối diện bên kia đường từ tiếp giáp đất SN 69 đến ngã tư trường tiểu học HN - ĐBP </t>
  </si>
  <si>
    <t xml:space="preserve"> - Đoạn từ ngã ba tiếp giáp đường Trần Đăng Ninh đến tiếp giáp đất cây xăng số 15 (cây xăng Quân đội), phía bên kia đường là cổng vào sân bay</t>
  </si>
  <si>
    <t xml:space="preserve"> - Đoạn từ ngã tư cổng bệnh viện Đa khoa tỉnh đến hết đất trường Cao đẳng y tế</t>
  </si>
  <si>
    <t xml:space="preserve"> - Đọan từ ngã ba thứ nhất đối diện bên kia tiếp giáp đất số nhà 08 đến ngã ba rẽ vào chợ TT3, bên kia đường đến hết đất số nhà 98.</t>
  </si>
  <si>
    <r>
      <t xml:space="preserve"> </t>
    </r>
    <r>
      <rPr>
        <b/>
        <sz val="12"/>
        <rFont val="Times New Roman"/>
        <family val="1"/>
      </rPr>
      <t>Đường đi cầu treo C4</t>
    </r>
    <r>
      <rPr>
        <b/>
        <sz val="10"/>
        <rFont val="Times New Roman"/>
        <family val="1"/>
      </rPr>
      <t>:</t>
    </r>
    <r>
      <rPr>
        <i/>
        <sz val="10"/>
        <rFont val="Times New Roman"/>
        <family val="1"/>
      </rPr>
      <t xml:space="preserve"> </t>
    </r>
    <r>
      <rPr>
        <sz val="12"/>
        <rFont val="Times New Roman"/>
        <family val="1"/>
      </rPr>
      <t xml:space="preserve">Đoạn từ ngã ba đường 7/5 cạnh cây xăng C4 đến đầu cầu treo C4 </t>
    </r>
  </si>
  <si>
    <t xml:space="preserve"> - Các đường đã được XD hạ tầng kỹ thuật</t>
  </si>
  <si>
    <t xml:space="preserve"> - Đoạn tiếp giáp cổng phòng khám đa khoa khu vực. Đối diện tiếp giáp đất SN16 đến cầu máng C8</t>
  </si>
  <si>
    <t>Đường Võ Nguyên Giáp</t>
  </si>
  <si>
    <t xml:space="preserve"> - Đường từ ngã ba rẽ vào trụ sở phường Tân Thanh, đến ngã ba rẽ vào đường Trường Chinh, đối diện bên kia đường đến hết SN 650 ông( Nguyễn Văn Tân)</t>
  </si>
  <si>
    <t xml:space="preserve"> - Đoạn từ ngã ba rẽ vào đường Trường Chinh đối diện bên kia đường tiếp giáp đất SN 650 (ông Nguyễn Văn Tân) đến đường khu liên hiệp TTTDTT tỉnh, đối diện sang bên kia đường hết đất SN 471</t>
  </si>
  <si>
    <t xml:space="preserve"> - Đoạn từ  ngã ba rẽ vào khu liên hiệp  TTTDTT,  đối diện sang bên kia đường tiếp giáp đất SN 471 đến hết cây xăng số 1, đối diện sang bên kia đường hết đất số nhà 144</t>
  </si>
  <si>
    <t xml:space="preserve"> - Đoạn từ ngã tư rẽ vào cổng Tỉnh Đội  đến hết SN 221,đối diện bên kia đường là  rẽ vào ngõ 246, SN 246</t>
  </si>
  <si>
    <t xml:space="preserve"> - Đoạn tiếp giáp SN 246 đối diện bên kia đường  là lối rẽ vào ngõ 246,  đến ngã ba rẽ vào đường 22,5m (Hết địa phận phường Mường Thanh). Đối diện hết đất số nhà 237</t>
  </si>
  <si>
    <t xml:space="preserve"> - Đoạn từ ngã ba đường 22,5m (Hết địa phận phường Mường Thanh). Đối diện hết đất  số nhà 237 đến ngã tư cổng bệnh viện Đa khoa tỉnh</t>
  </si>
  <si>
    <t xml:space="preserve"> - Đoạn từ cổng phụ trung tâm Thương mại thành phố, đối diện bên kia hết đất số nhà 37D đến hết đất bãi đỗ xe của DN Huy Toan</t>
  </si>
  <si>
    <r>
      <t xml:space="preserve"> Quốc lộ 12 </t>
    </r>
    <r>
      <rPr>
        <b/>
        <i/>
        <sz val="12"/>
        <rFont val="Times New Roman"/>
        <family val="1"/>
      </rPr>
      <t>(từ cầu C13 đến hết địa phận Thành phố)</t>
    </r>
  </si>
  <si>
    <t xml:space="preserve"> - Đoạn từ ngã ba đường Phan Đình Giót đến ngã ba đường  cạnh Quảng trường UBND tỉnh hết đất phòng Công chứng số 1</t>
  </si>
  <si>
    <r>
      <t>Đường 13m:</t>
    </r>
    <r>
      <rPr>
        <sz val="10"/>
        <color indexed="10"/>
        <rFont val="Times New Roman"/>
        <family val="1"/>
      </rPr>
      <t xml:space="preserve"> </t>
    </r>
    <r>
      <rPr>
        <sz val="12"/>
        <color indexed="8"/>
        <rFont val="Times New Roman"/>
        <family val="1"/>
      </rPr>
      <t>Đoạn từ đầu lô đất F2 đến hết lô đất F2</t>
    </r>
  </si>
  <si>
    <r>
      <t>Đường 10m:</t>
    </r>
    <r>
      <rPr>
        <sz val="10"/>
        <color indexed="10"/>
        <rFont val="Times New Roman"/>
        <family val="1"/>
      </rPr>
      <t xml:space="preserve"> </t>
    </r>
    <r>
      <rPr>
        <sz val="12"/>
        <color indexed="8"/>
        <rFont val="Times New Roman"/>
        <family val="1"/>
      </rPr>
      <t>Đoạn từ hết đất trường mầm non Sơn ca song song với đường 13m đến hết đất lô F1</t>
    </r>
  </si>
  <si>
    <t xml:space="preserve"> Đường rẽ vào trại 1 cũ (trường dân tộc nội trú huyện ĐB)</t>
  </si>
  <si>
    <t>33.1</t>
  </si>
  <si>
    <t>33.2</t>
  </si>
  <si>
    <t xml:space="preserve"> - Các hộ có mức giá 4.000 ng đ/m1</t>
  </si>
  <si>
    <t xml:space="preserve"> - Các đường tiếp giáp đường Võ Nguyên Giáp vào các khu dân cư có khổ rộng dưới 7m (chưa được xây dựng hạ tầng kỹ thuật)</t>
  </si>
  <si>
    <t xml:space="preserve"> - Các đường tiếp giáp với đường Võ Nguyên Giáp vào các khu dân cư có khổ rộng dưới 7m (là đường nhựa hoặc bê tông)</t>
  </si>
  <si>
    <t xml:space="preserve"> - Các đường tiếp giáp với đường Võ Nguyên Giáp vào các khu dân cư có khổ rộng 7m trở  lên đã được quy hoạch nhưng chưa được xây dựng hạ tầng kỹ thuật.</t>
  </si>
  <si>
    <t xml:space="preserve"> Các đường còn lại tiếp giáp đường Võ Nguyên Giáp đến các đường khác.</t>
  </si>
  <si>
    <t xml:space="preserve"> - Đường 17m dài 600m cạnh mương Him Lam: Đoạn từ ngã ba đường Võ Nguyên Giáp rẽ vào đường 15m cạnh mương Him Lam</t>
  </si>
  <si>
    <t xml:space="preserve"> - Đoạn tiếp giáp đất số nhà 61, đối diện bên kia tiếp giáp đất SN 58 đến ngã ba tiếp giáp đường Võ Nguyên Giáp (đối diện cổng sở Nông nghiệp PTNT)</t>
  </si>
  <si>
    <t xml:space="preserve"> - Đoạn tiếp giáp đường Võ Nguyên Giáp qua trụ sở phường Tân Thanh đến hết đất số nhà 61, đối diện bên kia hết đất SN 58 </t>
  </si>
  <si>
    <t xml:space="preserve"> - Đoạn từ ngã ba đường Võ Nguyên Giáp đến cầu xi măng thứ nhất </t>
  </si>
  <si>
    <r>
      <t xml:space="preserve"> </t>
    </r>
    <r>
      <rPr>
        <b/>
        <sz val="12"/>
        <color indexed="8"/>
        <rFont val="Times New Roman"/>
        <family val="1"/>
      </rPr>
      <t>Đường rẽ vào kho xăng dầu:</t>
    </r>
    <r>
      <rPr>
        <sz val="12"/>
        <color indexed="8"/>
        <rFont val="Times New Roman"/>
        <family val="1"/>
      </rPr>
      <t xml:space="preserve"> Đoạn tiếp giáp đường Võ Nguyên Giáp đến hết kho xăng dầu, phía bên kia hết đất số nhà 68 </t>
    </r>
  </si>
  <si>
    <r>
      <t xml:space="preserve"> </t>
    </r>
    <r>
      <rPr>
        <b/>
        <sz val="10"/>
        <rFont val="Times New Roman"/>
        <family val="1"/>
      </rPr>
      <t xml:space="preserve"> </t>
    </r>
    <r>
      <rPr>
        <b/>
        <sz val="12"/>
        <rFont val="Times New Roman"/>
        <family val="1"/>
      </rPr>
      <t>Đường rẽ vào xí nghiệp gạch</t>
    </r>
    <r>
      <rPr>
        <b/>
        <i/>
        <sz val="10"/>
        <rFont val="Times New Roman"/>
        <family val="1"/>
      </rPr>
      <t>:</t>
    </r>
    <r>
      <rPr>
        <i/>
        <sz val="10"/>
        <rFont val="Times New Roman"/>
        <family val="1"/>
      </rPr>
      <t xml:space="preserve"> </t>
    </r>
    <r>
      <rPr>
        <sz val="12"/>
        <rFont val="Times New Roman"/>
        <family val="1"/>
      </rPr>
      <t>Đoạn tiếp giáp đường Võ Nguyên Giáp đến hết đất trụ sở công ty cổ phần sản xuất vật liệu và xây dựng Điện Biên</t>
    </r>
  </si>
  <si>
    <t xml:space="preserve"> - Đoạn từ Ngã ba đường Võ Nguyên Giáp đến  hết đất Chi nhánh Điện Thành Phố, bên kia đường đến ngõ vào phố 15 (P.Him Lam).</t>
  </si>
  <si>
    <r>
      <t>Các đường nhánh nối từ Võ Nguyên Giáp sang đường Nguyễn Chí Thanh</t>
    </r>
    <r>
      <rPr>
        <i/>
        <sz val="10"/>
        <rFont val="Times New Roman"/>
        <family val="1"/>
      </rPr>
      <t xml:space="preserve"> </t>
    </r>
    <r>
      <rPr>
        <sz val="12"/>
        <rFont val="Times New Roman"/>
        <family val="1"/>
      </rPr>
      <t>(trừ đường ra cầu A1- đường Bế Văn Đàn ra cầu Mường Thanh cũ)</t>
    </r>
  </si>
  <si>
    <t xml:space="preserve"> - Đoạn tiếp giáp đường Võ Nguyên Giáp đến ngã ba thứ nhất, đối diện hết đất số nhà 08 </t>
  </si>
  <si>
    <t xml:space="preserve"> - Đoạn từ ngã ba tiếp giáp đường Võ Nguyên Giáp cạnh khách sạn HN- ĐBP đến ngã ba rẽ vào chợ TT3, hết đất số nhà 100</t>
  </si>
  <si>
    <t xml:space="preserve"> - Đoạn từ ngã ba tiếp giáp đường Võ Nguyên Giáp (trụ sở cựu chiến binh tỉnh) đến ngã ba cắt đường Phan Đình Giót</t>
  </si>
  <si>
    <t xml:space="preserve"> - Đoạn từ ngã ba đường Võ Nguyên Giáp vào sân vận động và 2 đường nhánh bao quanh SVĐ (1 nhánh tiếp giáp với đường Trường Chinh, 1 nhánh tiếp giáp với đường Hoàng Công Chất)</t>
  </si>
  <si>
    <t xml:space="preserve"> - Đoạn từ ngã ba tiếp giáp đường Võ Nguyên Giáp (cạnh Công An tỉnh) đến cổng  nhà máy bê tông</t>
  </si>
  <si>
    <t xml:space="preserve"> - Đoạn từ ngã ba đường Võ Nguyên Giáp (cạnh công ty thương nghiệp Điện Biên) đến ngã tư dốc Ta Pô. </t>
  </si>
  <si>
    <t xml:space="preserve"> - Đoạn từ ngã tư tiếp giáp đường Võ Nguyên Giáp đến ngã tư trường HN - ĐBP</t>
  </si>
  <si>
    <t xml:space="preserve"> - Tiếp giáp đường Võ Nguyên Giáp ( Ngã tư nghĩa trang A1) đến ngã tư trường HN - ĐBP</t>
  </si>
  <si>
    <t xml:space="preserve"> - Đoạn từ ngã ba đường Võ Nguyên Giáp đến ngã ba đường sau Bảo tàng</t>
  </si>
  <si>
    <t xml:space="preserve"> - Đoạn tiếp giáp đường Võ Nguyên Giáp (Ngã tư rạp chiếu bóng) đến cầu  A1</t>
  </si>
  <si>
    <t xml:space="preserve"> - Ngã ba đường Võ Nguyên Giáp (Chi nhánh NH phát triển) đến hết cầu Mường Thanh </t>
  </si>
  <si>
    <t xml:space="preserve"> - Đoạn tiếp giáp Võ Nguyên Giáp đến đường rẽ vào trường PTDT nội trú tỉnh, đối diện bên kia đường đến hết đất SN 67 (nhà ông Phạm Q Mạnh)</t>
  </si>
  <si>
    <t>Thành phố ĐBP</t>
  </si>
  <si>
    <t>Bảng  giá đất  chuyên trồng lúa nước (2 vụ)</t>
  </si>
  <si>
    <t>Tên đơn vị hành chính</t>
  </si>
  <si>
    <t xml:space="preserve">Các phường:( Nam Thanh, Thanh Trường, Thanh Bình, Him Lam, Noong Bua, Mường Thanh, Tân Thanh) </t>
  </si>
  <si>
    <t xml:space="preserve">  Đất nông nghiệp có khoảng cách từ trung tâm phường, đường quốc lộ, tỉnh lộ, liên huyện , cộng đồng dân cư đến 1000m Vị trí 1, từ trên 1000m đến 2000m Vị trí 2, còn lại vị trí 3</t>
  </si>
  <si>
    <t xml:space="preserve">Các xã: Thanh Minh, Tà Lèng: Có khoảng cách từ trung tâm xã, quốc lộ, đường liên thôn, liên bản, cộng đồng dân cư đến 500m vị trí 1, từ trên 500m đến 1000m vị trí 2, còn lại vị trí 3 </t>
  </si>
  <si>
    <t>Bảng  giá đất  chuyên trồng lúa nước (1 vụ)</t>
  </si>
  <si>
    <t>III</t>
  </si>
  <si>
    <t>Bảng  giá đất  trồng cây hàng năm</t>
  </si>
  <si>
    <t>IV</t>
  </si>
  <si>
    <t>Bảng  giá đất nuôi trồng thủy sản</t>
  </si>
  <si>
    <t>V</t>
  </si>
  <si>
    <t>Bảng  giá đất trồng cây lâu năm</t>
  </si>
  <si>
    <t>Các phường: Nam Thanh, Thanh Trường, Thanh Bình, Him Lam, Noong Bua, Mường Thanh, Tân Thanh</t>
  </si>
  <si>
    <t>Các xã: Thanh Minh, Tà Lèng</t>
  </si>
  <si>
    <t>VI</t>
  </si>
  <si>
    <t>Bảng  giá đất Lâm nghiệp</t>
  </si>
  <si>
    <t>Phân vùng: Vùng 1: gồm 07 phường</t>
  </si>
  <si>
    <t xml:space="preserve">     Vùng 2: Gồm 02 xã</t>
  </si>
  <si>
    <t xml:space="preserve"> - Đoạn từ ngã ba tiếp giáp đường Võ Nguyên Giáp (Đối diện cây xăng công an tỉnh) đến ngã ba (hết đất số nhà 38 đối diện bên kia đường hết đất số nhà 49)</t>
  </si>
  <si>
    <t xml:space="preserve">Giá đất thương mại dịch vụ tại đô thi, nông thôn từng vị trí đoạn đường (Bằng) = 70% giá đất ở tại vị trí tương đương </t>
  </si>
  <si>
    <t xml:space="preserve">BẢNG 6: GIÁ ĐẤT THƯƠNG MẠI DỊCH VỤ </t>
  </si>
  <si>
    <t xml:space="preserve">BẢNG 8: GIÁ ĐẤT NÔNG NGHIỆP KHÁC </t>
  </si>
  <si>
    <t>BẢNG 9:  GIÁ ĐẤT XÂY DỰNG TRỤ SỞ CƠ QUAN, CÔNG TRÌNH SỰ NGHIỆP</t>
  </si>
  <si>
    <t>BẢNG 10: GIÁ ĐẤT SỬ DỤNG VÀO MỤC ĐÍCH QUỐC PHÒNG, AN NINH CÔNG CỘNG KHÁC</t>
  </si>
  <si>
    <t>BẢNG 11: GIÁ CỦA MỘT SỐ LOẠI ĐẤT KHÁC</t>
  </si>
  <si>
    <t>BẢNG 7: GIÁ ĐẤT SẢN XUẤT, KINH DOANH PHI NÔNG NGHIỆP TẠI KHÔNG PHẢI LÀ ĐẤT THƯƠNG MẠI DỊCH VỤ ĐÔ THI, NÔNG THÔN (Bằng) = 70% giá đất ở tại vị trí tương đương.</t>
  </si>
  <si>
    <t xml:space="preserve">Giá đất nông nghiệp khác gồm đất sử dụng xây dựng nhà kính phục vụ mục đích trồng trọt, chuồng trại chăn nuôi gia súc, gia cầm, nuôi trồng thủy sản cho mục đích học tập, nghiên cứu thí nghiệm, đất tạo ươm cây giống, con giống, và đất trồng hoa, cây cảnh. (Bằng) = 70% giá đất ở tại vị trí tương đương </t>
  </si>
  <si>
    <t xml:space="preserve">Giá đất xây dựng trụ sở cơ quan, xây dựng công trình sự nghiệp, tổ chức sự nghiệp, cơ sở văn hóa, xã hội, y tế giáo dục và đào tạo, thể dục thể thao, khoa học và công nghệ, ngoại giao và công trình sự nghiệp khác tại đô thị. (Băng) = 70% giá đất ở tại vị trí tương đương </t>
  </si>
  <si>
    <t>Giá đất quốc phòng, an ninh, công cộng gồm đất giao thông(Cảng hàng không), sân bay, cảng đường thủy nội địa, cảng hàng hải, hệ thống đường sắt, hệ thống đường bộ và các công trình giao thông khác, thủy lợi, đất có di tích lịch sử - văn hóa, danh lam thắng cảnh, đất sinh hoạt cộng đồng, khu vui chơi giải trí công cộng, đất có công trình năng lượng, đất công trình bưu chính, viễn thông, đất chợ, đất bãi thải, xử lý chất thải và đất công trình công cộng khác tại đô thị. (Bằng) = 70% giá đất ở tại vị trí tương đương .</t>
  </si>
  <si>
    <t>Giá đất cơ sở tôn giáo, tín ngưỡng, đất nghĩa trang, nghĩa địa, nhà tang lễ, nhà hỏa táng, đất phi nông nghiệp khác gồm nhà nghỉ, lán, trại, đất xây dựng kho và nhà chứa nông sản, thuốc bảo vệ thực vật, phân bón máy móc, phục vụ cho sản xuất nông nghiệp và đất xây dựng các công trình khác của người sử dụng đất không nhằm mục đích kinh doanh  mà công trình không gắn liền với nhà ở khác tại đô thị. (Bằng) = 30% giá đất ở tại vị trí tương đương  .</t>
  </si>
  <si>
    <t xml:space="preserve"> - Đoạn từ ngã ba tiếp giáp đường Trần Đăng Ninh (Trục đường phía đông) đến tiếp giáp đất cây xăng số 15 (cây xăng Quân đội)</t>
  </si>
  <si>
    <t xml:space="preserve"> - Đoạn từ ngã ba tiếp giáp đường Trần Đăng Ninh (Trục phía tây - Phía bên sân bay) đến tiếp giáp đường cổng vào sân bay</t>
  </si>
  <si>
    <t>4.5</t>
  </si>
  <si>
    <t xml:space="preserve">Đường cầu A1 </t>
  </si>
  <si>
    <t>7.1</t>
  </si>
  <si>
    <t>7.2</t>
  </si>
  <si>
    <t>- Đoạn từ đầu cầu A1 đến ngã ba rẽ đi Trung đoàn cảnh sát cơ động (Hết đất cây xăng A1)</t>
  </si>
  <si>
    <t xml:space="preserve"> - Đoạn từ ngã tư trường HN -ĐBP đến ngã tư rẽ vào tỉnh đội, đối diện bên kia đường đến hết đất số nhà 155</t>
  </si>
  <si>
    <t>12.8</t>
  </si>
  <si>
    <t>- Đoạn từ ngã ba giao nhau giữa đường Hoàng Văn Thái và Hoàng Công Chất đến cổng Tỉnh đội</t>
  </si>
  <si>
    <t xml:space="preserve"> - Đoạn từ cầu Mường Thanh cũ đến ngã ba rẽ đi Trung đoàn cảnh sát cơ động (Tiếp giáp đấ cây xăng A1)</t>
  </si>
  <si>
    <t xml:space="preserve"> - Từ ngã tư tiếp giáp đường Trần Văn Thọ rẽ về phía phòng giáo dục thành phố, hết đất bộ chỉ huy biên phòng tỉnh, đối diện là hết đất số nhà 01</t>
  </si>
  <si>
    <t>22.1</t>
  </si>
  <si>
    <t>22.2</t>
  </si>
  <si>
    <t xml:space="preserve"> - Từ ngã tư tiếp giáp đường Trần Văn Thọ rẽ về phía Công an tỉnh, đến giáp đất di tích đề kháng Him Lam, đối diện là hết đất số nhà 34</t>
  </si>
  <si>
    <t xml:space="preserve"> - Đoạn từ ngã ba tiếp giáp số nhà 40 đối diện bên kia từ đất số nhà 49 đến hết đất nghĩa trang Him Lam</t>
  </si>
  <si>
    <t>29.4</t>
  </si>
  <si>
    <t xml:space="preserve"> - Đoạn từ ngã ba tiếp giáp đường Tô Vĩnh Diện đến ngã ba rẽ vào Trung tâm giới thiệu việc làm tỉnh Điện Biên (TDP 18 - Him Lam)</t>
  </si>
  <si>
    <t xml:space="preserve"> - Đoạn từ ngã  rẽ vào Trung tâm giới thiệu việc làm tỉnh Điện Biên (TDP 18 - Him Lam) đến Ngã tư tiếp giáp đường Bệnh viện - Tà Lèng</t>
  </si>
  <si>
    <t>- Đoạn tiếp giáp đường 17m5 khu Tái định cư Phiêng Bua đến Trụ sở Công an Phường Noong Bua</t>
  </si>
  <si>
    <t xml:space="preserve"> - Đoạn từ ngã ba đường Võ Nguyên Giáp đến cầu Bê tông thứ nhất </t>
  </si>
  <si>
    <t xml:space="preserve"> - Đoạn từ cầu Bê tông thứ nhất đến bờ mương</t>
  </si>
  <si>
    <r>
      <t xml:space="preserve"> </t>
    </r>
    <r>
      <rPr>
        <b/>
        <sz val="10"/>
        <color indexed="10"/>
        <rFont val="Times New Roman"/>
        <family val="1"/>
      </rPr>
      <t xml:space="preserve"> </t>
    </r>
    <r>
      <rPr>
        <b/>
        <sz val="12"/>
        <color indexed="10"/>
        <rFont val="Times New Roman"/>
        <family val="1"/>
      </rPr>
      <t>Đường rẽ vào xí nghiệp gạch</t>
    </r>
    <r>
      <rPr>
        <b/>
        <i/>
        <sz val="10"/>
        <color indexed="10"/>
        <rFont val="Times New Roman"/>
        <family val="1"/>
      </rPr>
      <t>:</t>
    </r>
    <r>
      <rPr>
        <i/>
        <sz val="10"/>
        <color indexed="10"/>
        <rFont val="Times New Roman"/>
        <family val="1"/>
      </rPr>
      <t xml:space="preserve"> </t>
    </r>
    <r>
      <rPr>
        <sz val="12"/>
        <color indexed="10"/>
        <rFont val="Times New Roman"/>
        <family val="1"/>
      </rPr>
      <t>Đoạn tiếp giáp đường Võ Nguyên Giáp đến hết đất trụ sở công ty cổ phần sản xuất vật liệu và xây dựng Điện Biên</t>
    </r>
  </si>
  <si>
    <r>
      <t xml:space="preserve"> </t>
    </r>
    <r>
      <rPr>
        <b/>
        <sz val="12"/>
        <color indexed="10"/>
        <rFont val="Times New Roman"/>
        <family val="1"/>
      </rPr>
      <t>Đường rẽ vào kho xăng dầu:</t>
    </r>
    <r>
      <rPr>
        <sz val="12"/>
        <color indexed="10"/>
        <rFont val="Times New Roman"/>
        <family val="1"/>
      </rPr>
      <t xml:space="preserve"> Đoạn tiếp giáp đường Võ Nguyên Giáp đến hết kho xăng dầu, phía bên kia hết đất số nhà 68 </t>
    </r>
  </si>
  <si>
    <r>
      <t xml:space="preserve"> </t>
    </r>
    <r>
      <rPr>
        <b/>
        <sz val="12"/>
        <color indexed="10"/>
        <rFont val="Times New Roman"/>
        <family val="1"/>
      </rPr>
      <t>Đường đi cầu treo C4</t>
    </r>
    <r>
      <rPr>
        <b/>
        <sz val="10"/>
        <color indexed="10"/>
        <rFont val="Times New Roman"/>
        <family val="1"/>
      </rPr>
      <t>:</t>
    </r>
    <r>
      <rPr>
        <i/>
        <sz val="10"/>
        <color indexed="10"/>
        <rFont val="Times New Roman"/>
        <family val="1"/>
      </rPr>
      <t xml:space="preserve"> </t>
    </r>
    <r>
      <rPr>
        <sz val="12"/>
        <color indexed="10"/>
        <rFont val="Times New Roman"/>
        <family val="1"/>
      </rPr>
      <t xml:space="preserve">Đoạn từ ngã ba đường 7/5 cạnh cây xăng C4 đến đầu cầu treo C4 </t>
    </r>
  </si>
  <si>
    <t>35.3</t>
  </si>
  <si>
    <t>35.4</t>
  </si>
  <si>
    <t xml:space="preserve"> - Các đường đã được XD hạ tầng kỹ thuật có khổ rộng từ 5 đến dưới 7m</t>
  </si>
  <si>
    <t xml:space="preserve"> - Các đường đã được XD hạ tầng kỹ thuật có khổ rộng từ 3 đến dưới 5m</t>
  </si>
  <si>
    <t xml:space="preserve"> - Các đường đã được XD hạ tầng kỹ thuật có khổ rộng dưới 3m</t>
  </si>
  <si>
    <t xml:space="preserve"> - Đường 17m dài 600m cạnh mương Him Lam: Đoạn từ ngã ba đường Võ Nguyên Giáp rẽ vào đường 13m cạnh mương Him Lam</t>
  </si>
  <si>
    <t xml:space="preserve"> - Các đường tiếp giáp với đường Võ Nguyên Giáp vào các khu dân cư có khổ rộng 7m trở  lên đã được quy hoạch nhưng chưa được xây dựng hạ tầng kỹ thuật (100m đầu tính từ ngã ba tiếp giáp đường Võ Nguyên Giáp)</t>
  </si>
  <si>
    <t xml:space="preserve"> - Các đường tiếp giáp với đường Võ Nguyên Giáp vào các khu dân cư có khổ rộng dưới 7m (là đường nhựa hoặc bê tông)- (100m đầu tính từ ngã ba tiếp giáp đường Võ Nguyên Giá)p</t>
  </si>
  <si>
    <t xml:space="preserve"> - Các đường tiếp giáp với đường Võ Nguyên Giáp vào các khu dân cư có khổ rộng 7m trở  lên đã được quy hoạch nhưng chưa được xây dựng hạ tầng kỹ thuật (từ mét thứ 101 trở đi)</t>
  </si>
  <si>
    <t xml:space="preserve"> - Các đường tiếp giáp với đường Võ Nguyên Giáp vào các khu dân cư có khổ rộng dưới 7m (là đường nhựa hoặc bê tông) - (từ mét thứ 101 trở đi)</t>
  </si>
  <si>
    <t xml:space="preserve"> - Các đường tiếp giáp đường Võ Nguyên Giáp vào các khu dân cư có khổ rộng dưới 7m (chưa được xây dựng hạ tầng kỹ thuật) - (100m đầu tính từ ngã ba tiếp giáp đường Võ Nguyên Giáp)</t>
  </si>
  <si>
    <t xml:space="preserve"> - Các đường tiếp giáp đường Võ Nguyên Giáp vào các khu dân cư có khổ rộng dưới 7m (chưa được xây dựng hạ tầng kỹ thuật) - (từ mét thứ 101 trở đi)</t>
  </si>
  <si>
    <t>41.4</t>
  </si>
  <si>
    <t>41.5</t>
  </si>
  <si>
    <t>41.6</t>
  </si>
  <si>
    <t>Đường nối từ đường Sùng Phái Sinh đến ngã tư tiếp giáp đường Hoàng Công Chất</t>
  </si>
  <si>
    <t xml:space="preserve"> - Đường nối từ đường Sùng Phái Sinh đến ngã tư tiếp giáp đường Hoàng Công Chất: Đoạn tiếp giáp đường Sùng Phái Sinh đến hết đất nhà bà Ngô Thị Luyến, đối diện bên kia đường là đường đi lên trạm thông tin</t>
  </si>
  <si>
    <t xml:space="preserve"> Các đường Bê tông trong các khu dân cư</t>
  </si>
  <si>
    <t xml:space="preserve"> - Các đường Bê tông có khổ rộng từ 3m đến dưới 5m </t>
  </si>
  <si>
    <t xml:space="preserve"> - Các đường Bê tông có khổ rộng từ 5m đến dưới 7m</t>
  </si>
  <si>
    <t xml:space="preserve"> Các đường đất, cấp phối trong các khu dân cư</t>
  </si>
  <si>
    <t xml:space="preserve"> - Các đường đất, cấp phối có khổ rộng từ 3m đến dưới 5m </t>
  </si>
  <si>
    <t xml:space="preserve"> - Các đường đất, cấp phối có khổ rộng từ 5m đến dưới 7m </t>
  </si>
  <si>
    <t>45.4</t>
  </si>
  <si>
    <t>45.5</t>
  </si>
  <si>
    <t>46.1</t>
  </si>
  <si>
    <t>46.2</t>
  </si>
  <si>
    <t>46.3</t>
  </si>
  <si>
    <t>46.4</t>
  </si>
  <si>
    <t>46.5</t>
  </si>
  <si>
    <t>46.6</t>
  </si>
  <si>
    <t>47.3</t>
  </si>
  <si>
    <t>47.4</t>
  </si>
  <si>
    <t>48.1</t>
  </si>
  <si>
    <t>48.2</t>
  </si>
  <si>
    <t>48.3</t>
  </si>
  <si>
    <t>50.1</t>
  </si>
  <si>
    <t>50.2</t>
  </si>
  <si>
    <t>Các tuyến đường trong khu tái định cư thuỷ điện Sơn La tại phường Noong Bua.</t>
  </si>
  <si>
    <r>
      <t xml:space="preserve">  -</t>
    </r>
    <r>
      <rPr>
        <sz val="12"/>
        <rFont val="Times New Roman"/>
        <family val="1"/>
      </rPr>
      <t xml:space="preserve"> </t>
    </r>
    <r>
      <rPr>
        <sz val="12"/>
        <rFont val="Times New Roman"/>
        <family val="1"/>
      </rPr>
      <t>Đoạn từ cầu Huổi Phạ đến hết đất khách sạn Him Lam</t>
    </r>
  </si>
  <si>
    <r>
      <t xml:space="preserve"> -</t>
    </r>
    <r>
      <rPr>
        <sz val="12"/>
        <rFont val="Times New Roman"/>
        <family val="1"/>
      </rPr>
      <t>Đoạn h</t>
    </r>
    <r>
      <rPr>
        <sz val="12"/>
        <rFont val="Times New Roman"/>
        <family val="1"/>
      </rPr>
      <t>ết đất khách sạn Him Lam đến giáp địa phận xã Tà Lèng</t>
    </r>
  </si>
  <si>
    <r>
      <t xml:space="preserve"> -</t>
    </r>
    <r>
      <rPr>
        <sz val="12"/>
        <rFont val="Times New Roman"/>
        <family val="1"/>
      </rPr>
      <t>Đoạn</t>
    </r>
    <r>
      <rPr>
        <b/>
        <sz val="12"/>
        <rFont val="Times New Roman"/>
        <family val="1"/>
      </rPr>
      <t xml:space="preserve"> t</t>
    </r>
    <r>
      <rPr>
        <sz val="12"/>
        <rFont val="Times New Roman"/>
        <family val="1"/>
      </rPr>
      <t>ừ địa phận xã</t>
    </r>
    <r>
      <rPr>
        <i/>
        <sz val="12"/>
        <rFont val="Times New Roman"/>
        <family val="1"/>
      </rPr>
      <t xml:space="preserve"> </t>
    </r>
    <r>
      <rPr>
        <sz val="12"/>
        <rFont val="Times New Roman"/>
        <family val="1"/>
      </rPr>
      <t>Tà Lèng đến hết địa phận thành phố</t>
    </r>
  </si>
  <si>
    <t xml:space="preserve"> Đường 32m đoạn tiếp giáp đường Võ Nguyên Giáp vào đến hết đất nhà Thi Đấu đa năng tỉnh Điện Biên (2 bên đường)</t>
  </si>
  <si>
    <t>51.1</t>
  </si>
  <si>
    <t>Đường nối từ ngã 4 Hoàng Công Chất (cổng Bệnh viện tỉnh) đi Tà Lèng (Đường 20,5m)</t>
  </si>
  <si>
    <t>51.2</t>
  </si>
  <si>
    <t>Đường nối từ đường Hoàng Văn Thái đến ngã tư Khe Chít (Đường 20,5m)</t>
  </si>
  <si>
    <t>51.3</t>
  </si>
  <si>
    <t>51.4</t>
  </si>
  <si>
    <t>Đường vành đai II (Nối tiếp khu TĐC Thủy điện Sơn La - Phường Noong Bua đến khu TĐC Pú Tửu huyện Điện Biên) - (Đường 20,5m)</t>
  </si>
  <si>
    <t>Đường nối từ đường Vành đai III (ASEAN) đến cầu BTCT khu TĐC Khe Chít (Đường 17,5m)</t>
  </si>
  <si>
    <t>51.5</t>
  </si>
  <si>
    <t>51.6</t>
  </si>
  <si>
    <t>Đường nối từ đường Võ Nguyên Giáp đến khu dân cư Kênh Tả (Đường 20,5m)</t>
  </si>
  <si>
    <t>Đường nối từ khu dân cư Kênh Tả đến đường Bệnh  viện - Tà Lèng (Đường 20,5m)</t>
  </si>
  <si>
    <t xml:space="preserve"> Các tuyến đường trong khu phố Đô thị Tân Thanh</t>
  </si>
  <si>
    <t xml:space="preserve"> Các tuyến đường trong khu phố Hoa Ban Nậm Rốm</t>
  </si>
  <si>
    <t xml:space="preserve"> Các tuyến đường trong khu Tái định cư Khe Chít I</t>
  </si>
  <si>
    <t xml:space="preserve"> Các tuyến đường trong khu Tái định cư Khe Chít II</t>
  </si>
  <si>
    <t xml:space="preserve"> Các tuyến đường trong khu Tái định cư Phiêng Bua</t>
  </si>
  <si>
    <t>52.1</t>
  </si>
  <si>
    <t>52.2</t>
  </si>
  <si>
    <t>52.3</t>
  </si>
  <si>
    <t xml:space="preserve"> - Đường có khổ rộng 17m</t>
  </si>
  <si>
    <t xml:space="preserve"> Các tuyến đường trong khu Tái định cư Công viên trẻ thơ </t>
  </si>
  <si>
    <t>Đường quanh hồ Huổi Phạ (Đường 13,5m)</t>
  </si>
  <si>
    <t>51.7</t>
  </si>
  <si>
    <t>ĐỀ XUẤT GIÁ ĐẤT Ở TẠI ĐÔ THỊ VÀ NÔNG THÔN THÀNH PHỐ ĐIỆN BIÊN PHỦ 2020-2024</t>
  </si>
  <si>
    <t xml:space="preserve">BẢNG 1. BẢNG GIÁ ĐẤT Ở ĐÔ THỊ </t>
  </si>
  <si>
    <t>BẢNG 2. GIÁ ĐẤT Ở NÔNG THÔN</t>
  </si>
  <si>
    <t>d</t>
  </si>
  <si>
    <t>Chuyển từ đoạn đường Võ Nguyên Giáp trên Bảng 1 xuống</t>
  </si>
  <si>
    <t>Bảng dự thảo giá các loại đất trên địa bàn thành phố Điện Biên Phủ XD cho năm 2020 - 2024. Trên cơ sở điều chỉnh bảng giá năm 2015-2019 theo Quyết định số 36/2014/QĐ- UB ngày 27/12/2014 của UBND tỉnh Điện Biện .</t>
  </si>
  <si>
    <t>Bảng giá đất năm 2015-2019 theo Quyết định số 36/2014/QĐ-UBND ngày 27/12/2014 của UBND tỉnh Điện Biên</t>
  </si>
  <si>
    <t>Giá đất dự thảo XD năm 2020-2024</t>
  </si>
  <si>
    <t xml:space="preserve"> Các tuyến đường mới </t>
  </si>
  <si>
    <t>Trung tâm xã (Bao gồm Tổ 1,  tổ 2 trừ các thửa đất bám đường Võ Nguyên Giáp)</t>
  </si>
  <si>
    <t xml:space="preserve"> Trung tâm xã (Xem lại chỉ giới đường)</t>
  </si>
  <si>
    <t>- Đoạn tiếp giáp đường Hoàng Công Chất đến cổng Tỉnh đội</t>
  </si>
  <si>
    <t xml:space="preserve"> - Đoạn từ ngã ba tiếp giáp đường Võ Nguyên Giáp (Đối diện cây xăng công an tỉnh) đến hết số nhà 38 đối diện bên kia đường tiếp giáp đất số nhà 49)</t>
  </si>
  <si>
    <t xml:space="preserve"> - Đoạn từ ngã ba tiếp giáp số nhà 40 đối diện bên kia từ đất số nhà 49 đến hết nghĩa trang Him Lam</t>
  </si>
  <si>
    <t xml:space="preserve"> - Đường đi nghĩa trang Hòa Bình: Đoạn tiếp giáp đường Sùng Phái Sinh đến hết đất nhà bà Ngô Thị Luyến, đối diện bên kia đường là đường đi lên trạm thông tin </t>
  </si>
  <si>
    <t xml:space="preserve"> - Đường nối từ đường Sùng Phái Sinh đến ngã tư tiếp giáp đường Hoàng Công Chất: Đoạn tiếp giáp đất nhà bà Ngô Thị Luyến đối diện bên kia đường là đường đi lên trạm thông tin đến ngã tư tiếp giáp đường Hoàng Công Chất</t>
  </si>
  <si>
    <t xml:space="preserve"> - Đường đi nghĩa trang Hòa Bình: Đoạn tiếp giáp đất nhà bà Ngô Thị Luyến đối diện bên kia đường là đường đi lên trạm thông tin đến ngã tư tiếp giáp đường Hoàng Công Chất</t>
  </si>
  <si>
    <t>ĐẤT Ở TẠI ĐÔ THỊ</t>
  </si>
  <si>
    <t>42.15</t>
  </si>
  <si>
    <t>ĐẤT Ở TẠI NÔNG THÔN</t>
  </si>
  <si>
    <t>Sửa tên đoạn đường</t>
  </si>
  <si>
    <t>Khung giá đất tại NĐ 104/NĐ-CP</t>
  </si>
  <si>
    <t>Đường Võ Nguyên Giáp</t>
  </si>
  <si>
    <t>25-9500</t>
  </si>
  <si>
    <r>
      <t>ĐVT: 1.000 đồng/m</t>
    </r>
    <r>
      <rPr>
        <i/>
        <vertAlign val="superscript"/>
        <sz val="13"/>
        <rFont val="Times New Roman"/>
        <family val="1"/>
      </rPr>
      <t>2</t>
    </r>
  </si>
  <si>
    <t xml:space="preserve"> - Đoạn từ cầu Huổi Phạ đến công ty XD Thủy Lợi</t>
  </si>
  <si>
    <t xml:space="preserve"> - Đoạn từ ngã ba tiếp giáp đường Trần Đăng Ninh đến ngã tư đường Bế Văn Đàn</t>
  </si>
  <si>
    <t xml:space="preserve"> - Đoạn từ ngã tư tiếp giáp đường Bế Văn Đàn đến ngã ba đường ra cầu A1</t>
  </si>
  <si>
    <t xml:space="preserve"> - Đoạn tiếp giáp đường 27m đến đường Hoàng Công Chất</t>
  </si>
  <si>
    <t xml:space="preserve"> - Đoạn từ cầu xi măng thứ nhất đến bờ mương</t>
  </si>
  <si>
    <t xml:space="preserve"> - Các đường có khổ rộng 10m tiếp giáp đường Trần Đăng Ninh, Đường Nguyễn Hữu Thọ phường Thanh Bình</t>
  </si>
  <si>
    <t xml:space="preserve"> - Các đường có khổ rộng từ 3m đến dưới 5m ( Đường bê tông)</t>
  </si>
  <si>
    <t xml:space="preserve"> - Các đường có khổ rộng từ 5m đến dưới 7m ( Đường bê tông)</t>
  </si>
  <si>
    <t xml:space="preserve"> - Các đường có khổ rộng từ 3m đến dưới 5m ( đường đất, cấp phối)</t>
  </si>
  <si>
    <t xml:space="preserve"> - Các đường có khổ rộng từ 5m đến dưới 7m ( đường đất, cấp phối)</t>
  </si>
  <si>
    <t xml:space="preserve"> - Các đường bê tông còn lại dưới 3m</t>
  </si>
  <si>
    <t xml:space="preserve"> - Các đường đất còn lại dưới 3m</t>
  </si>
  <si>
    <t xml:space="preserve"> - Đường có khổ rộng 36m</t>
  </si>
  <si>
    <t xml:space="preserve"> - Đường có khổ rộng 22,5m</t>
  </si>
  <si>
    <t xml:space="preserve"> - Đường có khổ rộng 20,5m</t>
  </si>
  <si>
    <t xml:space="preserve"> - Đường có khổ rộng 16,5m</t>
  </si>
  <si>
    <t xml:space="preserve"> - Đường có khổ rộng 13,5m</t>
  </si>
  <si>
    <t xml:space="preserve"> - Đường có khổ rộng 11,5m</t>
  </si>
  <si>
    <t xml:space="preserve"> - Các hộ có mức giá 2.400 ng đ/m2</t>
  </si>
  <si>
    <t xml:space="preserve"> - Các hộ có mức giá 1.900 ng đ/m2</t>
  </si>
  <si>
    <t xml:space="preserve"> - Các hộ có mức giá 1.400 ng đ/m2</t>
  </si>
  <si>
    <t xml:space="preserve"> Đường 32m đoạn tiếp giáp đường 7/5 vào đến hết nhà Thi Đấu</t>
  </si>
  <si>
    <t xml:space="preserve"> Đường 24,5m, nối với đường 32m cạnh nhà Thi đấu</t>
  </si>
  <si>
    <t>Vị trí 1</t>
  </si>
  <si>
    <t>Vị trí 2</t>
  </si>
  <si>
    <t>Vị trí 3</t>
  </si>
  <si>
    <t>Vị trí 4</t>
  </si>
  <si>
    <t>STT</t>
  </si>
  <si>
    <t xml:space="preserve"> -Đoạn từ công ty XD thủy lợi đến hết địa giới Thành phố ĐBP</t>
  </si>
  <si>
    <t xml:space="preserve"> Đường Bế Văn Đàn</t>
  </si>
  <si>
    <t xml:space="preserve"> Đường Nguyễn Chí Thanh</t>
  </si>
  <si>
    <t xml:space="preserve"> Đường Nguyễn Hữu Thọ</t>
  </si>
  <si>
    <t xml:space="preserve">  Đường Trường Chinh</t>
  </si>
  <si>
    <t>Đường Trần Đăng Ninh</t>
  </si>
  <si>
    <t xml:space="preserve">Đường cầu A1 mới </t>
  </si>
  <si>
    <t>Đường sau bảo tàng</t>
  </si>
  <si>
    <t xml:space="preserve"> Đường Hoàng Văn Thái</t>
  </si>
  <si>
    <t>Đường cạnh Bảo tàng</t>
  </si>
  <si>
    <t xml:space="preserve"> Đường Hoàng Công Chất</t>
  </si>
  <si>
    <t xml:space="preserve"> - Đoạn từ giáp đất trường cao đẳng y tế đến hết đất bản Noong Bua</t>
  </si>
  <si>
    <t xml:space="preserve"> - Đoạn tiếp giáp đường Hoàng Công Chất đến bờ mương qua trường Him Lam Noong Bua.</t>
  </si>
  <si>
    <t>Đường Lê Trọng Tấn</t>
  </si>
  <si>
    <r>
      <t>Đường 22,5m</t>
    </r>
    <r>
      <rPr>
        <b/>
        <i/>
        <sz val="10"/>
        <rFont val="Times New Roman"/>
        <family val="1"/>
      </rPr>
      <t xml:space="preserve">: </t>
    </r>
  </si>
  <si>
    <t>Đoạn tiếp giáp đường Trường Chinh đến tiếp giáp đường 13m</t>
  </si>
  <si>
    <r>
      <t xml:space="preserve"> Đường 13m</t>
    </r>
    <r>
      <rPr>
        <i/>
        <sz val="10"/>
        <rFont val="Times New Roman"/>
        <family val="1"/>
      </rPr>
      <t xml:space="preserve">: </t>
    </r>
  </si>
  <si>
    <t xml:space="preserve"> Đường Tôn Thất Tùng:</t>
  </si>
  <si>
    <t xml:space="preserve"> Đường Lò Văn Hặc</t>
  </si>
  <si>
    <t xml:space="preserve"> Đường Trần Văn Thọ</t>
  </si>
  <si>
    <t xml:space="preserve"> Đường 13/3</t>
  </si>
  <si>
    <t xml:space="preserve"> Đường cạnh quảng trường UBND tỉnh </t>
  </si>
  <si>
    <t xml:space="preserve"> Đường Phan Đình Giót</t>
  </si>
  <si>
    <t xml:space="preserve">  Đường Trần can </t>
  </si>
  <si>
    <t xml:space="preserve"> Đường Tô Vĩnh Diện</t>
  </si>
  <si>
    <t xml:space="preserve">  Đường Sùng Phái Sinh</t>
  </si>
  <si>
    <t xml:space="preserve">Các đường nhánh còn lại nối từ đường Trường Chinh đến các đường khác. </t>
  </si>
  <si>
    <t xml:space="preserve">  Đường Hòa Bình</t>
  </si>
  <si>
    <t xml:space="preserve"> Đường vào C13</t>
  </si>
  <si>
    <t xml:space="preserve"> Các đường còn lại trong khu dân cư</t>
  </si>
  <si>
    <t>Các tuyến đường trong khu quy hoạch tái định cư thuỷ điện Sơn La tại phường Noong Bua.</t>
  </si>
  <si>
    <t>Đường vành đai 3 (Asean)</t>
  </si>
  <si>
    <t>II</t>
  </si>
  <si>
    <t>I</t>
  </si>
  <si>
    <t>Đất ở, đất phi nông nghiệp khác tại đô thị</t>
  </si>
  <si>
    <t>Xã Thanh Minh</t>
  </si>
  <si>
    <t>a</t>
  </si>
  <si>
    <t>Trung tâm xã</t>
  </si>
  <si>
    <t>b</t>
  </si>
  <si>
    <t>c</t>
  </si>
  <si>
    <t xml:space="preserve">  Xã Tà Lèng</t>
  </si>
  <si>
    <t xml:space="preserve"> Trung tâm xã</t>
  </si>
  <si>
    <t>Bản: Nà Nghè</t>
  </si>
  <si>
    <r>
      <t>Các bản:</t>
    </r>
    <r>
      <rPr>
        <sz val="12"/>
        <rFont val="Times New Roman"/>
        <family val="1"/>
      </rPr>
      <t>Pa Pốm, Tân Quang,, Huổi Nơi</t>
    </r>
  </si>
  <si>
    <t xml:space="preserve"> - Đoạn từ cầu C13 đến hết địa phận thành phố </t>
  </si>
  <si>
    <t xml:space="preserve"> - Các đường có khổ rộng từ 7m đến dưới 11,5m là đường đất, cấp phối được quy hoạch là đường phố chưa được xây dựng hạ  tầng kỹ thuật, chưa nêu ở trên.  </t>
  </si>
  <si>
    <t xml:space="preserve"> - Các đường có khổ rộng từ 11,5m đến dưới 15m là đường đất, cấp phối được quy hoạch là đường phố chưa được xây dựng hạ  tầng kỹ thuật, chưa nêu ở trên.  </t>
  </si>
  <si>
    <r>
      <t xml:space="preserve"> </t>
    </r>
    <r>
      <rPr>
        <b/>
        <sz val="12"/>
        <rFont val="Times New Roman"/>
        <family val="1"/>
      </rPr>
      <t xml:space="preserve">Đất khu chợ TT1 </t>
    </r>
  </si>
  <si>
    <r>
      <t xml:space="preserve">  -</t>
    </r>
    <r>
      <rPr>
        <sz val="12"/>
        <rFont val="Times New Roman"/>
        <family val="1"/>
      </rPr>
      <t xml:space="preserve"> </t>
    </r>
    <r>
      <rPr>
        <b/>
        <sz val="12"/>
        <rFont val="Times New Roman"/>
        <family val="1"/>
      </rPr>
      <t>Đường  vành đai 3 (Asean):</t>
    </r>
    <r>
      <rPr>
        <sz val="10"/>
        <rFont val="Times New Roman"/>
        <family val="1"/>
      </rPr>
      <t xml:space="preserve"> </t>
    </r>
    <r>
      <rPr>
        <sz val="12"/>
        <rFont val="Times New Roman"/>
        <family val="1"/>
      </rPr>
      <t>Đoạn từ cầu Huổi Phạ đến hết đất khách sạn Him Lam</t>
    </r>
  </si>
  <si>
    <r>
      <t xml:space="preserve"> - </t>
    </r>
    <r>
      <rPr>
        <b/>
        <sz val="12"/>
        <rFont val="Times New Roman"/>
        <family val="1"/>
      </rPr>
      <t xml:space="preserve">Đoạn : </t>
    </r>
    <r>
      <rPr>
        <sz val="12"/>
        <rFont val="Times New Roman"/>
        <family val="1"/>
      </rPr>
      <t>Từ địa phận xã</t>
    </r>
    <r>
      <rPr>
        <i/>
        <sz val="12"/>
        <rFont val="Times New Roman"/>
        <family val="1"/>
      </rPr>
      <t xml:space="preserve"> </t>
    </r>
    <r>
      <rPr>
        <sz val="12"/>
        <rFont val="Times New Roman"/>
        <family val="1"/>
      </rPr>
      <t>Tà Lèng đến hết địa phận thành phố</t>
    </r>
  </si>
  <si>
    <r>
      <t>Các bản</t>
    </r>
    <r>
      <rPr>
        <i/>
        <sz val="12"/>
        <rFont val="Times New Roman"/>
        <family val="1"/>
      </rPr>
      <t xml:space="preserve">: </t>
    </r>
    <r>
      <rPr>
        <sz val="12"/>
        <rFont val="Times New Roman"/>
        <family val="1"/>
      </rPr>
      <t>Phiêng Lợi, Púng Tôm, Co Củ, Nà Lơi</t>
    </r>
  </si>
  <si>
    <r>
      <t xml:space="preserve"> </t>
    </r>
    <r>
      <rPr>
        <b/>
        <sz val="12"/>
        <rFont val="Times New Roman"/>
        <family val="1"/>
      </rPr>
      <t>Đường 10,5m Cạnh UBND tỉnh</t>
    </r>
  </si>
  <si>
    <r>
      <t xml:space="preserve"> -  </t>
    </r>
    <r>
      <rPr>
        <b/>
        <sz val="12"/>
        <rFont val="Times New Roman"/>
        <family val="1"/>
      </rPr>
      <t xml:space="preserve">Đoạn: </t>
    </r>
    <r>
      <rPr>
        <sz val="12"/>
        <rFont val="Times New Roman"/>
        <family val="1"/>
      </rPr>
      <t>Hết đất khách sạn Him Lam đến giáp địa phận xã Tà Lèng</t>
    </r>
  </si>
  <si>
    <t xml:space="preserve">Phân loại đường phố </t>
  </si>
  <si>
    <t>Tỷ lệ tăng, giảm  (%)</t>
  </si>
  <si>
    <t>Ghi chú</t>
  </si>
  <si>
    <t>1.1</t>
  </si>
  <si>
    <t>1.2</t>
  </si>
  <si>
    <t>1.3</t>
  </si>
  <si>
    <t>1.4</t>
  </si>
  <si>
    <t>1.5</t>
  </si>
  <si>
    <t>1.6</t>
  </si>
  <si>
    <t>1.7</t>
  </si>
  <si>
    <t>1.8</t>
  </si>
  <si>
    <t>1.9</t>
  </si>
  <si>
    <t>1.10</t>
  </si>
  <si>
    <t>1.11</t>
  </si>
  <si>
    <t>2.1</t>
  </si>
  <si>
    <t>2.2</t>
  </si>
  <si>
    <t>3.1</t>
  </si>
  <si>
    <t>3.2</t>
  </si>
  <si>
    <t>4.1</t>
  </si>
  <si>
    <t>4.2</t>
  </si>
  <si>
    <t>4.3</t>
  </si>
  <si>
    <t>4.4</t>
  </si>
  <si>
    <t>5.1</t>
  </si>
  <si>
    <t>5.2</t>
  </si>
  <si>
    <t>12.1</t>
  </si>
  <si>
    <t>12.2</t>
  </si>
  <si>
    <t>12.3</t>
  </si>
  <si>
    <t>12.4</t>
  </si>
  <si>
    <t>12.5</t>
  </si>
  <si>
    <t>12.6</t>
  </si>
  <si>
    <t>12.7</t>
  </si>
  <si>
    <r>
      <t xml:space="preserve"> Đường 27m:</t>
    </r>
    <r>
      <rPr>
        <i/>
        <sz val="12"/>
        <rFont val="Times New Roman"/>
        <family val="1"/>
      </rPr>
      <t xml:space="preserve"> </t>
    </r>
  </si>
  <si>
    <t>14.1</t>
  </si>
  <si>
    <t>14.2</t>
  </si>
  <si>
    <t>15.1</t>
  </si>
  <si>
    <t>15.2</t>
  </si>
  <si>
    <t>15.3</t>
  </si>
  <si>
    <t>19.1</t>
  </si>
  <si>
    <t>19.2</t>
  </si>
  <si>
    <t>20.1</t>
  </si>
  <si>
    <t>20.2</t>
  </si>
  <si>
    <t>25.1</t>
  </si>
  <si>
    <t>25.2</t>
  </si>
  <si>
    <t>26.1</t>
  </si>
  <si>
    <t>26.2</t>
  </si>
  <si>
    <t>29.1</t>
  </si>
  <si>
    <t>29.2</t>
  </si>
  <si>
    <t>29.3</t>
  </si>
  <si>
    <t>30.1</t>
  </si>
  <si>
    <t>30.2</t>
  </si>
  <si>
    <t>30.3</t>
  </si>
  <si>
    <t>39.1</t>
  </si>
  <si>
    <t>39.2</t>
  </si>
  <si>
    <t>39.3</t>
  </si>
  <si>
    <t>40.1</t>
  </si>
  <si>
    <t>40.2</t>
  </si>
  <si>
    <t>40.3</t>
  </si>
  <si>
    <t>41.1</t>
  </si>
  <si>
    <t>41.2</t>
  </si>
  <si>
    <t>41.3</t>
  </si>
  <si>
    <t>42.1</t>
  </si>
  <si>
    <t>42.2</t>
  </si>
  <si>
    <t>42.3</t>
  </si>
  <si>
    <t>42.4</t>
  </si>
  <si>
    <t>42.5</t>
  </si>
  <si>
    <t>42.6</t>
  </si>
  <si>
    <t>43.1</t>
  </si>
  <si>
    <t>43.2</t>
  </si>
  <si>
    <t>43.4</t>
  </si>
  <si>
    <t>43.3</t>
  </si>
  <si>
    <t>44.1</t>
  </si>
  <si>
    <t>44.2</t>
  </si>
  <si>
    <t>44.3</t>
  </si>
  <si>
    <t xml:space="preserve"> - Đoạn còn lại đến hết địa phận Thành phố (đến cầu bản Ten)</t>
  </si>
  <si>
    <t xml:space="preserve"> - Đoạn từ cầu Thanh Bình đến ngã ba tiếp giáp đường Nguyễn Hữu Thọ (bến xe khách Thành phố ĐBP)</t>
  </si>
  <si>
    <r>
      <t xml:space="preserve"> Đường nối từ ngã ba đường Hoàng Văn Thái</t>
    </r>
    <r>
      <rPr>
        <b/>
        <i/>
        <sz val="12"/>
        <rFont val="Times New Roman"/>
        <family val="1"/>
      </rPr>
      <t xml:space="preserve">  </t>
    </r>
    <r>
      <rPr>
        <sz val="12"/>
        <rFont val="Times New Roman"/>
        <family val="1"/>
      </rPr>
      <t>(Tòa án tỉnh) đến đường Hoàng Công Chất (ngã tư cổng tỉnh đội)</t>
    </r>
  </si>
  <si>
    <t xml:space="preserve">  Các bản: Tà Lèng, Kê Nênh, Cụm Noọng Hỏm </t>
  </si>
  <si>
    <t xml:space="preserve"> - Đoạn từ ngã ba tiếp giáp đường Hoàng Văn Thái (từ đất của TTPCBXH) đến cổng phụ Tỉnh đội</t>
  </si>
  <si>
    <t xml:space="preserve"> Đường sau chợ trung tâm I</t>
  </si>
  <si>
    <t>Đang giải tỏa</t>
  </si>
  <si>
    <t xml:space="preserve"> Đường vào Trung tâm TDTT</t>
  </si>
  <si>
    <r>
      <t xml:space="preserve"> - Đoạn từ ngã ba Hải quan đến hết cầu trắng  </t>
    </r>
    <r>
      <rPr>
        <i/>
        <sz val="12"/>
        <rFont val="Times New Roman"/>
        <family val="1"/>
      </rPr>
      <t>(giáp địa phận phường Nam Thanh)</t>
    </r>
  </si>
  <si>
    <t xml:space="preserve"> - Đường từ ngã ba Hải Quan đến ngã ba rẽ vào trụ sở Phường Tân Thanh, đối diện bên kia đường hết đất  số nhà 768 (ông Nguyễn Văn Trận)</t>
  </si>
  <si>
    <t xml:space="preserve"> - Đoạn từ cầu  trắng (giáp phường Mường Thanh) đến đường vào trụ sở công ty Khoáng sản, đối diện bên kia đường đến hết số nhà 35 (ông Đinh Văn Tấn)</t>
  </si>
  <si>
    <t xml:space="preserve"> - Đoạn từ ngã ba Hải quan đến hết cầu Thanh Bình</t>
  </si>
  <si>
    <t xml:space="preserve"> - Đoạn từ ngã tư dốc Ta Pô đến giáp đất Lữ đoàn 82</t>
  </si>
  <si>
    <t xml:space="preserve"> - Đoạn từ ngã tư đường Lê Trọng Tấn (chân dốc Ta Pô) đến cổng phụ trung tâm Thương mại thành phố, đối diện bên kia hết đất số nhà 37D</t>
  </si>
  <si>
    <t xml:space="preserve"> - Đoạn từ ngã tư đường Lê Trọng Tấn (chân dốc Ta Pô) rẽ vào đường sau khách sạn Công Đoàn</t>
  </si>
  <si>
    <t>Nối tiếp đường 27m (cổng sau trường sư phạm) đến ngã tư đường Sùng Phái Sinh</t>
  </si>
  <si>
    <t xml:space="preserve"> - Đoạn từ ngã ba đường Trần Đăng Ninh đến ngã tư thứ nhất</t>
  </si>
  <si>
    <t xml:space="preserve"> - Đoạn tiếp giáp từ ngã tư thứ nhất đến hết đường Lò Văn Hặc</t>
  </si>
  <si>
    <r>
      <t xml:space="preserve">  </t>
    </r>
    <r>
      <rPr>
        <b/>
        <sz val="12"/>
        <rFont val="Times New Roman"/>
        <family val="1"/>
      </rPr>
      <t>Đường trước chợ trung tâm III</t>
    </r>
    <r>
      <rPr>
        <b/>
        <sz val="10"/>
        <rFont val="Times New Roman"/>
        <family val="1"/>
      </rPr>
      <t>:</t>
    </r>
    <r>
      <rPr>
        <b/>
        <i/>
        <sz val="10"/>
        <rFont val="Times New Roman"/>
        <family val="1"/>
      </rPr>
      <t xml:space="preserve"> </t>
    </r>
    <r>
      <rPr>
        <sz val="12"/>
        <rFont val="Times New Roman"/>
        <family val="1"/>
      </rPr>
      <t>Đoạn từ ngã ba đường Trường Chinh đến ngã ba đường Trần Can và đường Phan Đình Giót</t>
    </r>
  </si>
  <si>
    <t xml:space="preserve"> - Đoạn từ ngã ba tiếp giáp đường Tô Vĩnh Diện đến ngã ba rẽ vào trung tâm Chính Trị thành phố</t>
  </si>
  <si>
    <t xml:space="preserve"> - Đoạn từ ngã  rẽ vào trung tâm Chính Trị thành phố đến trụ sở phường Noong Bua.</t>
  </si>
  <si>
    <t>34.</t>
  </si>
  <si>
    <t>35.</t>
  </si>
  <si>
    <t xml:space="preserve"> - Các đường chưa được XD hạ tầng kỹ thuật</t>
  </si>
  <si>
    <r>
      <t xml:space="preserve"> </t>
    </r>
    <r>
      <rPr>
        <b/>
        <sz val="10"/>
        <rFont val="Times New Roman"/>
        <family val="1"/>
      </rPr>
      <t xml:space="preserve"> </t>
    </r>
    <r>
      <rPr>
        <b/>
        <sz val="12"/>
        <rFont val="Times New Roman"/>
        <family val="1"/>
      </rPr>
      <t>Đường vào Trường Chính Trị:</t>
    </r>
    <r>
      <rPr>
        <i/>
        <sz val="10"/>
        <rFont val="Times New Roman"/>
        <family val="1"/>
      </rPr>
      <t xml:space="preserve"> </t>
    </r>
    <r>
      <rPr>
        <sz val="12"/>
        <rFont val="Times New Roman"/>
        <family val="1"/>
      </rPr>
      <t>Đoạn từ ngã tư đường Hoàng Công Chất đến hết đất trường Chính Trị tỉnh</t>
    </r>
  </si>
  <si>
    <t>Các đường trong khu dân cư kênh tả</t>
  </si>
  <si>
    <t xml:space="preserve"> - Các đường quy hoạch trong khu dân cư có khổ rộng 7m trở lên đến dưới 11,5m đã được xây dựng cơ sở hạ tầng kỹ thuật </t>
  </si>
  <si>
    <t xml:space="preserve"> - Các đường quy hoạch trong khu dân cư có khổ rộng 11,5m trở lên đến dưới 15 m đã được xây dựng cơ sở hạ tầng kỹ thuật</t>
  </si>
  <si>
    <t xml:space="preserve"> - Các đường quy hoạch trong khu dân cư có khổ rộng 15 m trở lên đã được xây dựng cơ sở hạ tầng kỹ thuật</t>
  </si>
  <si>
    <r>
      <t>Đường phía tây sông Nậm Rốm</t>
    </r>
    <r>
      <rPr>
        <i/>
        <sz val="12"/>
        <rFont val="Times New Roman"/>
        <family val="1"/>
      </rPr>
      <t xml:space="preserve">: </t>
    </r>
    <r>
      <rPr>
        <sz val="12"/>
        <rFont val="Times New Roman"/>
        <family val="1"/>
      </rPr>
      <t>Đoạn từ ngã tư cầu Mường Thanh đến hết địa phận Thành Phố (về phía Cảnh sát cơ động)</t>
    </r>
  </si>
  <si>
    <t>Đoạn từ ngã 3 rẽ vào bản Tà Lèng đến hết đất trụ sở UBND xã</t>
  </si>
  <si>
    <t xml:space="preserve">Bảng giá đất theo QĐ 36/QĐ-UBND ngày 27/12/2014 của UBND tỉnh Điện Biên </t>
  </si>
  <si>
    <t>13.1</t>
  </si>
  <si>
    <t>13.2</t>
  </si>
  <si>
    <t>Chuyển từ đất ở đô thị xuống, sửa tên, chia lại</t>
  </si>
  <si>
    <t xml:space="preserve"> - Đoạn từ cầu Huổi Phạ đến hết đất nhà Thưởng Hồng (Thửa 19 TBĐ 51), đối diện bên kia đường hết đất thửa 247 TBĐ 50</t>
  </si>
  <si>
    <t>Các đường đất còn lại thuộc tổ 1, 2</t>
  </si>
  <si>
    <t>BẢNG 2. ĐẤT Ở TẠI NÔNG THÔN</t>
  </si>
  <si>
    <t>Đường Lia 1: Đoạn từ đầu cầu BTCT đến hết đất trường THCS Thanh Minh</t>
  </si>
  <si>
    <t>Các đường bê tông thuộc tổ 1, 2</t>
  </si>
  <si>
    <t>Tên đường, đoạn đường</t>
  </si>
  <si>
    <t>Đoạn từ giáp địa phận bản Kê Nênh đến hết địa phận bản  Nà Nghè</t>
  </si>
  <si>
    <t>Đường du lịch Tà Lèng - Mường Phăng</t>
  </si>
  <si>
    <t>2.3</t>
  </si>
  <si>
    <t>Các đường còn lại thuộc bản Nà Nghè</t>
  </si>
  <si>
    <t>( Kèm theo tờ trình số        /TTr-STNMT ngày       tháng 10 năm 2019 của Sở Tài nguyên và Môi trường)</t>
  </si>
  <si>
    <t>PHỤ LỤC 1: BẢNG GIÁ ĐẤT Ở ĐÔ THỊ, ĐẤT Ở NÔNG THÔN TRÊN ĐỊA BÀN THÀNH PHỐ ĐIỆN BIÊN PHỦ</t>
  </si>
  <si>
    <t>-</t>
  </si>
  <si>
    <t>Đơn giá</t>
  </si>
  <si>
    <r>
      <t>ĐVT: 1.000 đồng/m</t>
    </r>
    <r>
      <rPr>
        <i/>
        <vertAlign val="superscript"/>
        <sz val="14"/>
        <rFont val="Times New Roman"/>
        <family val="1"/>
      </rPr>
      <t>2</t>
    </r>
  </si>
  <si>
    <t>Các vị trí còn lại</t>
  </si>
  <si>
    <t>Giá đất theo Quyết định số 36/2014/QĐ-UBND ngày 27/12/2014 của UBND tỉnh Điện Biên</t>
  </si>
  <si>
    <t>Mức giá đề nghị điều chỉnh năm 2020 - 2024</t>
  </si>
  <si>
    <t>So sánh tăng, giảm %</t>
  </si>
  <si>
    <t>Lưu ý</t>
  </si>
  <si>
    <t>Chỉnh sửa tên đoạn cho phù hợp với thực tế</t>
  </si>
  <si>
    <t>Bổ sung thêm đoạn đường cho phù hợp với thực tế</t>
  </si>
  <si>
    <t>Vị trí còn lại</t>
  </si>
  <si>
    <t>VII</t>
  </si>
  <si>
    <t>VIII</t>
  </si>
  <si>
    <t>IX</t>
  </si>
  <si>
    <r>
      <t>Đơn vị tính: 1.000 đồng/m</t>
    </r>
    <r>
      <rPr>
        <vertAlign val="superscript"/>
        <sz val="12"/>
        <rFont val="Times New Roman"/>
        <family val="1"/>
      </rPr>
      <t>2</t>
    </r>
  </si>
  <si>
    <t>Đơn vị tính: 1000đồng/m²</t>
  </si>
  <si>
    <t>11.1</t>
  </si>
  <si>
    <t>11.2</t>
  </si>
  <si>
    <t>5.3</t>
  </si>
  <si>
    <t>6.1</t>
  </si>
  <si>
    <t>6.2</t>
  </si>
  <si>
    <t>PHỤ LỤC 2: BẢNG GIÁ ĐẤT Ở NÔNG THÔN</t>
  </si>
  <si>
    <t>2.1. THÀNH PHỐ ĐIỆN BIÊN PHỦ</t>
  </si>
  <si>
    <t>ĐVT: 1.000 đồng/m²</t>
  </si>
  <si>
    <t>KHU VỰC TRUNG TÂM HUYỆN LỴ PÚ TỬU</t>
  </si>
  <si>
    <t>Đoạn từ Huyện đội Điện Biên đến hết đất của Công an huyện (đường nhựa)</t>
  </si>
  <si>
    <t>Đường nội bộ 29,5m</t>
  </si>
  <si>
    <t>Đường nội bộ 22,5m</t>
  </si>
  <si>
    <t>Đường nội bộ 13,5m</t>
  </si>
  <si>
    <t>Đường nội bộ 11,5m</t>
  </si>
  <si>
    <t>Đường nội bộ 10,5m</t>
  </si>
  <si>
    <t xml:space="preserve">Đường nội bộ  7,5m </t>
  </si>
  <si>
    <t xml:space="preserve">Đường nội bộ 5,5m </t>
  </si>
  <si>
    <t>CÁC XÃ VÙNG LÒNG CHẢO</t>
  </si>
  <si>
    <t xml:space="preserve"> </t>
  </si>
  <si>
    <t>Xã Thanh Xương</t>
  </si>
  <si>
    <r>
      <t xml:space="preserve">QL 279: </t>
    </r>
    <r>
      <rPr>
        <sz val="12"/>
        <rFont val="Times New Roman"/>
        <family val="1"/>
      </rPr>
      <t>Đoạn từ giáp ranh thành phố Điện Biên phủ về phía nam đến hết đường nhựa 10,5m vào khu dân cư Bom La (đường rẽ vào cổng trường Chính trị huyện); về phía đông đến đường rẽ vào UBND huyện.</t>
    </r>
  </si>
  <si>
    <r>
      <t xml:space="preserve">QL 279: </t>
    </r>
    <r>
      <rPr>
        <sz val="12"/>
        <rFont val="Times New Roman"/>
        <family val="1"/>
      </rPr>
      <t>Đoạn tiếp giáp từ đường nhựa 10,5m vào khu dân cư Bom La (đường rẽ vào cổng trường Chính trị huyện), về phía đông giáp đường vào UBND huyện đến hết cây xăng của Công ty TNHH TM và XD Nam Linh Trang về phía đông đến hết thửa đất số 161 tờ bản đồ 361-a.</t>
    </r>
  </si>
  <si>
    <r>
      <t>QL 279:</t>
    </r>
    <r>
      <rPr>
        <sz val="12"/>
        <rFont val="Times New Roman"/>
        <family val="1"/>
      </rPr>
      <t xml:space="preserve"> Đoạn từ tiếp giáp cây xăng của Công ty TNHH TM và XD Nam Linh Trang, về phía đông giáp thửa đất số 191 tờ bản đồ số 361-a đến ranh giới giáp xã Thanh An.</t>
    </r>
  </si>
  <si>
    <t>Đường bê tông vào Trung tâm huyện (trừ vị trí 1,2,3 đường vành đai 2) đoạn từ nhà ông Lẻ đến giáp bờ mương</t>
  </si>
  <si>
    <t>Đường bê tông vào Trung tâm huyện đoạn từ hết đất nhà ông Yên đến giáp khu Trung tâm huyện lỵ mới</t>
  </si>
  <si>
    <t>1.12</t>
  </si>
  <si>
    <t>Các trục đường giao thông liên thôn, nội thôn bản, ngõ có chiều rộng từ 7 m trở lên</t>
  </si>
  <si>
    <t>Các trục đường giao thông liên thôn, nội thôn bản, ngõ có chiều rộng từ 3 m đến dưới 7 m</t>
  </si>
  <si>
    <t>Các trục đường giao thông liên thôn, nội thôn bản, ngõ có chiều rộng dưới 3 m</t>
  </si>
  <si>
    <t>Các vị trí còn lại trong xã</t>
  </si>
  <si>
    <t>Khu dân cư mới Bom La</t>
  </si>
  <si>
    <t>Quốc lộ 279</t>
  </si>
  <si>
    <t>Đường nội bộ 25m (Các lô LK1+LK2+LK5)</t>
  </si>
  <si>
    <t>Đường nội bộ 25m (Các lô LK3+LK4)</t>
  </si>
  <si>
    <t>Đường nội bộ 15m (Lô LK1)</t>
  </si>
  <si>
    <t>Đường nội bộ 15m (Lô LK13)</t>
  </si>
  <si>
    <t>Đường nội bộ 15m (Lô BT11+BT12)</t>
  </si>
  <si>
    <t>Đường nội bộ 13m (Lô BT11+LK16)</t>
  </si>
  <si>
    <t>Xã Thanh An</t>
  </si>
  <si>
    <r>
      <t>QL 279:</t>
    </r>
    <r>
      <rPr>
        <sz val="12"/>
        <rFont val="Times New Roman"/>
        <family val="1"/>
      </rPr>
      <t xml:space="preserve"> Đoạn từ giáp xã Thanh Xương đến đường rẽ vào bản mới Noong Ứng.</t>
    </r>
  </si>
  <si>
    <r>
      <t>Đường trục chính vào UBND xã:</t>
    </r>
    <r>
      <rPr>
        <sz val="12"/>
        <rFont val="Times New Roman"/>
        <family val="1"/>
      </rPr>
      <t xml:space="preserve"> Đoạn từ tiếp giáp vị trí 3 QL 279 đến Kênh thủy nông</t>
    </r>
  </si>
  <si>
    <t>2.4</t>
  </si>
  <si>
    <r>
      <t>Đường trục chính vào UBND xã:</t>
    </r>
    <r>
      <rPr>
        <sz val="12"/>
        <rFont val="Times New Roman"/>
        <family val="1"/>
      </rPr>
      <t xml:space="preserve"> Đoạn từ Kênh thủy nông đến ngã ba rẽ đi bản Hoong Khoong</t>
    </r>
  </si>
  <si>
    <t>2.5</t>
  </si>
  <si>
    <r>
      <t>Đường trục chính vào UBND xã:</t>
    </r>
    <r>
      <rPr>
        <sz val="12"/>
        <rFont val="Times New Roman"/>
        <family val="1"/>
      </rPr>
      <t xml:space="preserve"> Đoạn từ ngã ba đi bản Hoong Khoong đến hồ Cổ Ngựa (Hết đất nhà ông Chuyển thôn Đông Biên 5)</t>
    </r>
  </si>
  <si>
    <t>2.6</t>
  </si>
  <si>
    <r>
      <t>Đường trục chính vào UBND xã:</t>
    </r>
    <r>
      <rPr>
        <sz val="12"/>
        <rFont val="Times New Roman"/>
        <family val="1"/>
      </rPr>
      <t xml:space="preserve"> Đoạn từ tiếp giáp đất nhà ông Chuyển thôn Đông Biên 5 đến tiếp giáp vị trí 3 đường phía Đông</t>
    </r>
  </si>
  <si>
    <t>2.7</t>
  </si>
  <si>
    <r>
      <t>Đường vành đai phía Đông:</t>
    </r>
    <r>
      <rPr>
        <sz val="12"/>
        <rFont val="Times New Roman"/>
        <family val="1"/>
      </rPr>
      <t xml:space="preserve"> Đoạn từ giáp xã Thanh Xương đến giáp xã Noong Hẹt</t>
    </r>
  </si>
  <si>
    <t>2.8</t>
  </si>
  <si>
    <t>2.9</t>
  </si>
  <si>
    <t>2.10</t>
  </si>
  <si>
    <t>Xã Noong Hẹt</t>
  </si>
  <si>
    <r>
      <t>Quốc lộ 279:</t>
    </r>
    <r>
      <rPr>
        <sz val="12"/>
        <rFont val="Times New Roman"/>
        <family val="1"/>
      </rPr>
      <t xml:space="preserve"> Đoạn từ tiếp giáp Thanh An đến cống qua Quốc lộ 279</t>
    </r>
  </si>
  <si>
    <r>
      <t>Quốc lộ 279:</t>
    </r>
    <r>
      <rPr>
        <sz val="12"/>
        <rFont val="Times New Roman"/>
        <family val="1"/>
      </rPr>
      <t xml:space="preserve"> Đoạn từ  cống qua Quốc lộ 279 đến cổng phụ chợ Bản Phủ</t>
    </r>
  </si>
  <si>
    <t>3.3</t>
  </si>
  <si>
    <t>3.4</t>
  </si>
  <si>
    <r>
      <t>Quốc lộ 279:</t>
    </r>
    <r>
      <rPr>
        <sz val="12"/>
        <rFont val="Times New Roman"/>
        <family val="1"/>
      </rPr>
      <t xml:space="preserve"> Đoạn từ cống giáp Chi nhánh Ngân hàng Bản Phủ đến đường rẽ vào trụ sở UBND xã Noong Hẹt</t>
    </r>
  </si>
  <si>
    <r>
      <t>Quốc lộ 279:</t>
    </r>
    <r>
      <rPr>
        <sz val="12"/>
        <rFont val="Times New Roman"/>
        <family val="1"/>
      </rPr>
      <t xml:space="preserve"> Đoạn từ đường rẽ vào trụ sở UBND xã Noong Hẹt đến giáp xã Pom Lót.</t>
    </r>
  </si>
  <si>
    <t>3.5</t>
  </si>
  <si>
    <r>
      <t xml:space="preserve">Đường đi cầu Nậm Thanh: </t>
    </r>
    <r>
      <rPr>
        <sz val="12"/>
        <rFont val="Times New Roman"/>
        <family val="1"/>
      </rPr>
      <t>Đoạn từ hết vị trí 1 Quốc lộ 279 đến bờ Thành ngoại</t>
    </r>
  </si>
  <si>
    <t>3.6</t>
  </si>
  <si>
    <t>Các vị trí còn lại trong chợ bản phủ</t>
  </si>
  <si>
    <t>3.7</t>
  </si>
  <si>
    <r>
      <t>Đường đi cầu Nậm Thanh:</t>
    </r>
    <r>
      <rPr>
        <sz val="12"/>
        <rFont val="Times New Roman"/>
        <family val="1"/>
      </rPr>
      <t xml:space="preserve"> Đoạn từ bờ Thành ngoại phía Đông đến bờ Thành ngoại phía Tây và đường rẽ vào Đền Hoàng Công Chất</t>
    </r>
  </si>
  <si>
    <t>3.8</t>
  </si>
  <si>
    <r>
      <t>Đường đi cầu Nậm Thanh:</t>
    </r>
    <r>
      <rPr>
        <sz val="12"/>
        <rFont val="Times New Roman"/>
        <family val="1"/>
      </rPr>
      <t xml:space="preserve"> Đoạn từ bờ Thành ngoại phía Tây đến cầu Nậm Thanh</t>
    </r>
  </si>
  <si>
    <t>3.9</t>
  </si>
  <si>
    <r>
      <t>Đường đi vào UBND xã:</t>
    </r>
    <r>
      <rPr>
        <sz val="12"/>
        <rFont val="Times New Roman"/>
        <family val="1"/>
      </rPr>
      <t xml:space="preserve"> Đoạn từ hết vị trí 3 Quốc lộ 279 đến đầu bản Bông</t>
    </r>
  </si>
  <si>
    <t>3.10</t>
  </si>
  <si>
    <t>3.11</t>
  </si>
  <si>
    <r>
      <t>Đường vành đai phía Đông:</t>
    </r>
    <r>
      <rPr>
        <sz val="12"/>
        <rFont val="Times New Roman"/>
        <family val="1"/>
      </rPr>
      <t xml:space="preserve"> Đoạn từ giáp xã Thanh An đến giáp xã Sam Mứn </t>
    </r>
  </si>
  <si>
    <t>3.12</t>
  </si>
  <si>
    <t>3.13</t>
  </si>
  <si>
    <r>
      <t>QL 279:</t>
    </r>
    <r>
      <rPr>
        <sz val="12"/>
        <rFont val="Times New Roman"/>
        <family val="1"/>
      </rPr>
      <t xml:space="preserve"> Đoạn từ giáp đường vào Nghĩa trang nhân dân Pom Lót qua ngã ba: Hướng đi Tây Trang đến đường đi vào đội 9 đối diện là ngõ vào nhà ông Lò Văn Thanh</t>
    </r>
  </si>
  <si>
    <r>
      <t>QL 279:</t>
    </r>
    <r>
      <rPr>
        <sz val="12"/>
        <rFont val="Times New Roman"/>
        <family val="1"/>
      </rPr>
      <t xml:space="preserve"> Đoạn từ đường đi vào đội 9 đối diện là ngõ vào nhà ông Lò Văn Thanh đến cầu Pắc Nậm.</t>
    </r>
  </si>
  <si>
    <t>4.6</t>
  </si>
  <si>
    <r>
      <t>Đường đi ĐBĐ</t>
    </r>
    <r>
      <rPr>
        <sz val="13"/>
        <rFont val="Times New Roman"/>
        <family val="1"/>
      </rPr>
      <t>: Tiếp giáp đường QL 279 tại ngã ba hướng đi Điện Biên Đông đến hết đất nhà bà Bùi Thị Mai đối diện là đường vào đội 2.</t>
    </r>
  </si>
  <si>
    <t>4.7</t>
  </si>
  <si>
    <r>
      <t xml:space="preserve">Đường đi ĐBĐ: </t>
    </r>
    <r>
      <rPr>
        <sz val="12"/>
        <rFont val="Times New Roman"/>
        <family val="1"/>
      </rPr>
      <t>đoạn từ giáp nhà bà Bùi Thị Mai đối diện là đường vào đội 2 đến hết địa phận xã Pom Lót.</t>
    </r>
  </si>
  <si>
    <t>4.8</t>
  </si>
  <si>
    <t>4.9</t>
  </si>
  <si>
    <t>Xã Sam Mứn</t>
  </si>
  <si>
    <r>
      <t>Đường đi ĐBĐ:</t>
    </r>
    <r>
      <rPr>
        <sz val="12"/>
        <rFont val="Times New Roman"/>
        <family val="1"/>
      </rPr>
      <t xml:space="preserve"> Đoạn từ giáp địa phận xã Pom Lót đến hết đất nhà ông Đỗ Văn Hữu bản Đon Đứa</t>
    </r>
  </si>
  <si>
    <t>5.4</t>
  </si>
  <si>
    <t>5.5</t>
  </si>
  <si>
    <t>5.6</t>
  </si>
  <si>
    <r>
      <t>Đường vành đai phía Đông:</t>
    </r>
    <r>
      <rPr>
        <sz val="12"/>
        <rFont val="Times New Roman"/>
        <family val="1"/>
      </rPr>
      <t xml:space="preserve"> Đoạn từ giáp đất nhà ông Nguyễn Văn Tân đối diện là giáp đất nhà ông Cao Trọng Trường đến giáp xã Noong Hẹt</t>
    </r>
  </si>
  <si>
    <t>5.7</t>
  </si>
  <si>
    <t>Đường trục vào UBND xã: Đoạn từ đất nhà bà Đào đến hết trụ sở UBND xã</t>
  </si>
  <si>
    <t>Xã Noong Luống</t>
  </si>
  <si>
    <r>
      <t>Đường đi Pa Thơm:</t>
    </r>
    <r>
      <rPr>
        <sz val="12"/>
        <rFont val="Times New Roman"/>
        <family val="1"/>
      </rPr>
      <t xml:space="preserve"> Đoạn từ giáp xã Thanh Yên đến ngã tư UBND xã Noong Luống</t>
    </r>
  </si>
  <si>
    <r>
      <t xml:space="preserve">Đường đi Pa Thơm: </t>
    </r>
    <r>
      <rPr>
        <sz val="12"/>
        <rFont val="Times New Roman"/>
        <family val="1"/>
      </rPr>
      <t>Đoạn từ ngã tư qua UBND xã Noong Luống đi đội 7 đến hết đất nhà ông Đôi</t>
    </r>
  </si>
  <si>
    <t>6.3</t>
  </si>
  <si>
    <r>
      <t>Đường đi Pa Thơm:</t>
    </r>
    <r>
      <rPr>
        <sz val="12"/>
        <rFont val="Times New Roman"/>
        <family val="1"/>
      </rPr>
      <t xml:space="preserve"> Đoạn từ giáp đất nhà ông Đôi đến hết đất nhà ông Pọm Đội 11.</t>
    </r>
  </si>
  <si>
    <t>6.4</t>
  </si>
  <si>
    <t>6.5</t>
  </si>
  <si>
    <t>Đoạn từ ngã tư UBND xã đi A2 đến hết nhà ông Bùi Văn Ruật</t>
  </si>
  <si>
    <t>6.6</t>
  </si>
  <si>
    <t xml:space="preserve">Ngã tư bản On về hướng đi đập Hoong Sống (hết đất nhà ông Lịch Sen, đối diện là nhà ông Nhân). </t>
  </si>
  <si>
    <t>6.7</t>
  </si>
  <si>
    <r>
      <t>Đường đi U Va:</t>
    </r>
    <r>
      <rPr>
        <sz val="12"/>
        <rFont val="Times New Roman"/>
        <family val="1"/>
      </rPr>
      <t xml:space="preserve"> Đoạn từ ngã tư bản On đến hết nhà ông Thính Đội 20</t>
    </r>
  </si>
  <si>
    <t>6.8</t>
  </si>
  <si>
    <r>
      <t xml:space="preserve">Đường đi U Va: </t>
    </r>
    <r>
      <rPr>
        <sz val="12"/>
        <rFont val="Times New Roman"/>
        <family val="1"/>
      </rPr>
      <t>Đoạn từ giáp nhà ông Thính đến ngã ba rẽ đi bản U Va</t>
    </r>
  </si>
  <si>
    <t>6.9</t>
  </si>
  <si>
    <t>Đường Co Luống - U Va</t>
  </si>
  <si>
    <t>6.10</t>
  </si>
  <si>
    <t>6.11</t>
  </si>
  <si>
    <t>Xã Thanh Nưa</t>
  </si>
  <si>
    <r>
      <t>QL 12:</t>
    </r>
    <r>
      <rPr>
        <sz val="12"/>
        <rFont val="Times New Roman"/>
        <family val="1"/>
      </rPr>
      <t xml:space="preserve"> Đoạn từ giáp thành phố Điện Biên Phủ đến đường rẽ vào Nghĩa trang Tông Khao</t>
    </r>
  </si>
  <si>
    <r>
      <t>QL 12</t>
    </r>
    <r>
      <rPr>
        <sz val="12"/>
        <rFont val="Times New Roman"/>
        <family val="1"/>
      </rPr>
      <t>: Đường rẽ vào Nghĩa trang Tông Khao đến hết nhà ông Lò Văn Tướng, đối diện là cổng vào bản Mển</t>
    </r>
  </si>
  <si>
    <t>7.3</t>
  </si>
  <si>
    <r>
      <t>QL 12</t>
    </r>
    <r>
      <rPr>
        <sz val="12"/>
        <rFont val="Times New Roman"/>
        <family val="1"/>
      </rPr>
      <t>: Đoạn từ nhà ông Lò Văn Tướng, đối diện là cổng vào bản Mển đến hết địa phận Xã Thanh Nưa</t>
    </r>
  </si>
  <si>
    <t>7.4</t>
  </si>
  <si>
    <t>Đoạn từ hết vị trí 3 Quốc lộ 12 đến hết sân nghĩa trang đồi Độc Lập</t>
  </si>
  <si>
    <t>7.5</t>
  </si>
  <si>
    <t>Đoạn từ hết vị trí 3 Quốc lộ 12 đến hết trường tiểu học</t>
  </si>
  <si>
    <t>7.6</t>
  </si>
  <si>
    <t>7.7</t>
  </si>
  <si>
    <t>7.8</t>
  </si>
  <si>
    <t>Xã Hua Thanh</t>
  </si>
  <si>
    <t>8.1</t>
  </si>
  <si>
    <r>
      <t>QL 12:</t>
    </r>
    <r>
      <rPr>
        <sz val="12"/>
        <rFont val="Times New Roman"/>
        <family val="1"/>
      </rPr>
      <t xml:space="preserve"> Đoạn từ giáp địa phận xã Thanh Nưa đến cầu xi măng bản Tâu.</t>
    </r>
  </si>
  <si>
    <t>8.2</t>
  </si>
  <si>
    <r>
      <t>QL 12:</t>
    </r>
    <r>
      <rPr>
        <sz val="12"/>
        <rFont val="Times New Roman"/>
        <family val="1"/>
      </rPr>
      <t xml:space="preserve"> Đoạn từ cầu xi măng bản Tâu đến chân đèo Co Chạy đối diện là suối Huổi Piếng</t>
    </r>
  </si>
  <si>
    <t>8.3</t>
  </si>
  <si>
    <r>
      <t>QL 12:</t>
    </r>
    <r>
      <rPr>
        <sz val="12"/>
        <rFont val="Times New Roman"/>
        <family val="1"/>
      </rPr>
      <t xml:space="preserve"> Đoạn từ chân đèo Cò Chạy đối diện là suối Huổi Piếng đến giáp xã Mường Pồn</t>
    </r>
  </si>
  <si>
    <t>8.4</t>
  </si>
  <si>
    <t>Các trục đường liên thôn, nội thôn bản, ngõ có chiều rộng dưới 3m.</t>
  </si>
  <si>
    <t>8.5</t>
  </si>
  <si>
    <t>Xã Thanh Luông</t>
  </si>
  <si>
    <t>9.1</t>
  </si>
  <si>
    <r>
      <t xml:space="preserve">Đường đi Hua Pe: </t>
    </r>
    <r>
      <rPr>
        <sz val="12"/>
        <rFont val="Times New Roman"/>
        <family val="1"/>
      </rPr>
      <t>Đoạn từ giáp thành phố Điện Biên Phủ đến trường tiểu học Thanh Luông</t>
    </r>
  </si>
  <si>
    <t>9.2</t>
  </si>
  <si>
    <r>
      <t xml:space="preserve">Đường đi Hua Pe: </t>
    </r>
    <r>
      <rPr>
        <sz val="12"/>
        <rFont val="Times New Roman"/>
        <family val="1"/>
      </rPr>
      <t>Đoạn từ trường tiểu học Thanh Luông đến ngã ba rẽ đi bản Noọng</t>
    </r>
  </si>
  <si>
    <t>9.3</t>
  </si>
  <si>
    <r>
      <t xml:space="preserve">Đường đi Hua Pe: </t>
    </r>
    <r>
      <rPr>
        <sz val="12"/>
        <rFont val="Times New Roman"/>
        <family val="1"/>
      </rPr>
      <t>Đoạn từ ngã ba rẽ đi bản Noọng đến cầu chân đập hồ Hua Pe.</t>
    </r>
  </si>
  <si>
    <t>9.4</t>
  </si>
  <si>
    <r>
      <t xml:space="preserve">Đường đi Hua Pe: </t>
    </r>
    <r>
      <rPr>
        <sz val="12"/>
        <rFont val="Times New Roman"/>
        <family val="1"/>
      </rPr>
      <t>Đoạn từ cầu chân đập hồ Hua Pe đến hết Đồn biên phòng Thanh Luông</t>
    </r>
  </si>
  <si>
    <t>9.5</t>
  </si>
  <si>
    <t>9.6</t>
  </si>
  <si>
    <t>Đoạn từ bờ mương C8 đến ngã ba Nghĩa trang C1</t>
  </si>
  <si>
    <t>9.7</t>
  </si>
  <si>
    <t>9.8</t>
  </si>
  <si>
    <t>Đoạn từ hết vị trí 3 đường trục đường đi Hua Pe đến cầu Cộng Hoà.</t>
  </si>
  <si>
    <t>9.9</t>
  </si>
  <si>
    <t>9.10</t>
  </si>
  <si>
    <t>Xã Thanh Hưng</t>
  </si>
  <si>
    <t>10.1</t>
  </si>
  <si>
    <r>
      <t>QL12 :</t>
    </r>
    <r>
      <rPr>
        <sz val="12"/>
        <rFont val="Times New Roman"/>
        <family val="1"/>
      </rPr>
      <t xml:space="preserve"> Đoạn từ giáp thành phố Điện Biên Phủ đến giáp Thanh Chăn (trừ khu trung tâm ngã tư C4)</t>
    </r>
  </si>
  <si>
    <t>10.2</t>
  </si>
  <si>
    <t>10.3</t>
  </si>
  <si>
    <r>
      <t>Đường ngã tư C4 đi Lếch Cuông</t>
    </r>
    <r>
      <rPr>
        <sz val="12"/>
        <rFont val="Times New Roman"/>
        <family val="1"/>
      </rPr>
      <t>: Đoạn tiếp giáp đất nhà ông Ngô Duy Thống đối diện là hết đất nhà bà Chén đến hết đội 20</t>
    </r>
  </si>
  <si>
    <t>10.4</t>
  </si>
  <si>
    <r>
      <t>Đường ngã tư C4 đi Lếch Cuông</t>
    </r>
    <r>
      <rPr>
        <sz val="12"/>
        <rFont val="Times New Roman"/>
        <family val="1"/>
      </rPr>
      <t>: Đoạn tiếp giáp đội 20 đến đường rẽ vào bản Lếch Cang</t>
    </r>
  </si>
  <si>
    <t>10.5</t>
  </si>
  <si>
    <r>
      <t>Khu trung tâm xã:</t>
    </r>
    <r>
      <rPr>
        <sz val="12"/>
        <rFont val="Times New Roman"/>
        <family val="1"/>
      </rPr>
      <t xml:space="preserve"> Đoạn đi qua UBND xã (trừ vị trí 1,2,3 đường ngã tư C4 đi Lếch Cuông và đường Tiểu đoàn cơ động đi UBND xã)</t>
    </r>
  </si>
  <si>
    <t>10.6</t>
  </si>
  <si>
    <r>
      <t>Đường Tiểu đoàn cơ động đi UBND xã:</t>
    </r>
    <r>
      <rPr>
        <sz val="12"/>
        <rFont val="Times New Roman"/>
        <family val="1"/>
      </rPr>
      <t xml:space="preserve"> Đoạn tiếp giáp vị trí 3 đường Quốc lộ 12 kéo dài đến hết đội 19 (hết thửa số 133 tờ bản đồ 313-d, hết đất nhà ông Tâm)</t>
    </r>
  </si>
  <si>
    <t>10.7</t>
  </si>
  <si>
    <r>
      <t>Đường Tiểu đoàn cơ động đi UBND xã:</t>
    </r>
    <r>
      <rPr>
        <sz val="12"/>
        <rFont val="Times New Roman"/>
        <family val="1"/>
      </rPr>
      <t xml:space="preserve"> Đoạn tiếp giáp đội 19 qua ngã ba đội 6 +100 m</t>
    </r>
  </si>
  <si>
    <t>10.8</t>
  </si>
  <si>
    <t>Đường ngã ba Noong Pết đến chân đập hồ Hồng Khếnh (trừ các vị trí 1, 2,3 khu trung tâm xã)</t>
  </si>
  <si>
    <t>10.9</t>
  </si>
  <si>
    <t>10.10</t>
  </si>
  <si>
    <t>Xã Thanh Chăn</t>
  </si>
  <si>
    <r>
      <t xml:space="preserve">QL 12 kéo dài: </t>
    </r>
    <r>
      <rPr>
        <sz val="12"/>
        <rFont val="Times New Roman"/>
        <family val="1"/>
      </rPr>
      <t>Đoạn từ giáp xã Thanh Hưng qua kho Vật tư nông nghiệp đến hết đất nhà ông Vân Nhất, đối diện là hết đất cửa hàng vật tư của ông Bạc.</t>
    </r>
  </si>
  <si>
    <r>
      <t>QL 12 kéo dài:</t>
    </r>
    <r>
      <rPr>
        <sz val="12"/>
        <rFont val="Times New Roman"/>
        <family val="1"/>
      </rPr>
      <t xml:space="preserve"> Đoạn tiếp từ cửa hàng vật tư của ông Bạc đến cầu Hoong Băng.</t>
    </r>
  </si>
  <si>
    <t>11.3</t>
  </si>
  <si>
    <r>
      <t>QL 12 kéo dài:</t>
    </r>
    <r>
      <rPr>
        <sz val="12"/>
        <rFont val="Times New Roman"/>
        <family val="1"/>
      </rPr>
      <t xml:space="preserve"> Đoạn từ cầu Hoong Băng đến giáp xã Thanh Yên.</t>
    </r>
  </si>
  <si>
    <t>11.4</t>
  </si>
  <si>
    <r>
      <t>Đường đi Thanh Hồng:</t>
    </r>
    <r>
      <rPr>
        <sz val="12"/>
        <rFont val="Times New Roman"/>
        <family val="1"/>
      </rPr>
      <t xml:space="preserve"> Đoạn từ ngã ba Co Mị qua ngã ba Thanh Hồng  theo 2 ngã đến kênh thuỷ nông.(trừ các vị trí 1,2,3 QL 12 kéo dài)</t>
    </r>
  </si>
  <si>
    <t>11.5</t>
  </si>
  <si>
    <r>
      <t xml:space="preserve">Đường Ngã tư Pa Lếch đi UBND xã: </t>
    </r>
    <r>
      <rPr>
        <sz val="12"/>
        <rFont val="Times New Roman"/>
        <family val="1"/>
      </rPr>
      <t>Đoạn từ ngã tư Pa Lếch qua cổng UB xã qua kênh thuỷ nông đến hết đất nhà ông Thắng</t>
    </r>
  </si>
  <si>
    <t>11.6</t>
  </si>
  <si>
    <t>11.7</t>
  </si>
  <si>
    <t>Đoạn từ ngã tư Pa Lếch đến hết nhà ông Vượng đội 14</t>
  </si>
  <si>
    <t>11.8</t>
  </si>
  <si>
    <r>
      <t>Đường đi Na Khưa:</t>
    </r>
    <r>
      <rPr>
        <sz val="12"/>
        <rFont val="Times New Roman"/>
        <family val="1"/>
      </rPr>
      <t xml:space="preserve"> Đoạn từ ngã ba đội 15,17 (trừ các vị trí 1,2,3 Quốc lộ 12 kéo dài) qua Na Khưa đến kênh thuỷ nông.</t>
    </r>
  </si>
  <si>
    <t>11.9</t>
  </si>
  <si>
    <t>11.10</t>
  </si>
  <si>
    <t>Xã Thanh Yên</t>
  </si>
  <si>
    <r>
      <t>Quốc lộ 12 kéo dài</t>
    </r>
    <r>
      <rPr>
        <sz val="12"/>
        <rFont val="Times New Roman"/>
        <family val="1"/>
      </rPr>
      <t>: Đoạn từ giáp xã Thanh Chăn hướng đi Noong Hẹt đến cầu Nậm Thanh (mới); hướng đi Noong Luống đến giáp địa phận xã Noong Luống (trừ khu trung tâm ngã tư Tiến Thanh).</t>
    </r>
  </si>
  <si>
    <r>
      <t>Khu  ngã ba Noong Cống:</t>
    </r>
    <r>
      <rPr>
        <sz val="12"/>
        <rFont val="Times New Roman"/>
        <family val="1"/>
      </rPr>
      <t xml:space="preserve"> Đoạn từ giáp ngã ba Noong Cống đến giáp cầu Nậm Thanh (cũ)</t>
    </r>
  </si>
  <si>
    <r>
      <t>Khu ngã tư Tiến Thanh:</t>
    </r>
    <r>
      <rPr>
        <sz val="12"/>
        <rFont val="Times New Roman"/>
        <family val="1"/>
      </rPr>
      <t xml:space="preserve"> Hướng về phía Tây hết đất nhà bà Phạm Thị Minh đội 2; hướng về phía Nam hết đất nhà ông Nguyễn Trọng Tám đối diện là nhà ông Nguyễn Xuân Quí; hướng về phía Đông đến cầu C9; hướng về phía Bắc hết đất nhà ông Nguyễn Trọng Dũng (giáp đường vào nhà ông Trần Văn Thường). </t>
    </r>
  </si>
  <si>
    <r>
      <t>Khu trung tâm xã:</t>
    </r>
    <r>
      <rPr>
        <sz val="12"/>
        <rFont val="Times New Roman"/>
        <family val="1"/>
      </rPr>
      <t xml:space="preserve">  Đoạn từ ngã tư về phía Bắc đến hết đất nhà ông Trần Văn Tới đối diện là nhà ông Đỗ Đức Kiềng; về phía Đông đến hết đất ông Trần Văn Sơn đối diện là đường rẽ vào trường TH số 1; về phía Tây đến hết đất nhà ông Nguyễn Văn Thắng; về phía Nam đến hết trường THCS; từ ngã rẽ đến hết trường mầm non số 1.</t>
    </r>
  </si>
  <si>
    <t>Đoạn từ giáp đất nhà bà Phạm Thị Minh đội 2 Tiến Thanh đến hết đất nhà ông Phạm Văn Tạo đội 7 (trừ các vị trí thuộc khu trung tâm xã)</t>
  </si>
  <si>
    <t>Xã Núa Ngam</t>
  </si>
  <si>
    <r>
      <t xml:space="preserve"> </t>
    </r>
    <r>
      <rPr>
        <b/>
        <sz val="12"/>
        <rFont val="Times New Roman"/>
        <family val="1"/>
      </rPr>
      <t>Đường đi ĐBĐ (QL12):</t>
    </r>
    <r>
      <rPr>
        <sz val="12"/>
        <rFont val="Times New Roman"/>
        <family val="1"/>
      </rPr>
      <t xml:space="preserve"> Đoạn từ giáp xã Sam Mứn đến cầu Phú Ngam</t>
    </r>
  </si>
  <si>
    <r>
      <t xml:space="preserve"> </t>
    </r>
    <r>
      <rPr>
        <b/>
        <sz val="12"/>
        <rFont val="Times New Roman"/>
        <family val="1"/>
      </rPr>
      <t>Đường đi ĐBĐ (QL12):</t>
    </r>
    <r>
      <rPr>
        <sz val="12"/>
        <rFont val="Times New Roman"/>
        <family val="1"/>
      </rPr>
      <t xml:space="preserve"> Đoạn từ cầu Phú Ngam đến cầu Pa Ngam 2</t>
    </r>
  </si>
  <si>
    <r>
      <t xml:space="preserve"> </t>
    </r>
    <r>
      <rPr>
        <b/>
        <sz val="12"/>
        <rFont val="Times New Roman"/>
        <family val="1"/>
      </rPr>
      <t>Đường đi ĐBĐ (QL12):</t>
    </r>
    <r>
      <rPr>
        <sz val="12"/>
        <rFont val="Times New Roman"/>
        <family val="1"/>
      </rPr>
      <t xml:space="preserve"> Đoạn từ cầu Pa Ngam 2  đến cầu bản Tân Ngám giáp bản Bông</t>
    </r>
  </si>
  <si>
    <r>
      <t xml:space="preserve"> </t>
    </r>
    <r>
      <rPr>
        <b/>
        <sz val="12"/>
        <rFont val="Times New Roman"/>
        <family val="1"/>
      </rPr>
      <t>Đường đi ĐBĐ (QL12):</t>
    </r>
    <r>
      <rPr>
        <sz val="12"/>
        <rFont val="Times New Roman"/>
        <family val="1"/>
      </rPr>
      <t xml:space="preserve"> Đoạn từ cầu bản Tân Ngám giáp bản Bông đến giáp huyện Điện Biên Đông</t>
    </r>
  </si>
  <si>
    <r>
      <t>Đường đi Mường Lói (QL 279C):</t>
    </r>
    <r>
      <rPr>
        <sz val="12"/>
        <rFont val="Times New Roman"/>
        <family val="1"/>
      </rPr>
      <t xml:space="preserve"> Đoạn từ cầu Pa Ngam 1 đến ngã ba đi Huổi Hua,Tin Lán</t>
    </r>
  </si>
  <si>
    <r>
      <t>Đường đi Mường Lói (QL 279C):</t>
    </r>
    <r>
      <rPr>
        <sz val="12"/>
        <rFont val="Times New Roman"/>
        <family val="1"/>
      </rPr>
      <t xml:space="preserve"> Đoạn từ  ngã ba đi Huổi Hua,Tin Lán đến giáp địa phận xã Na Tông</t>
    </r>
  </si>
  <si>
    <t>Các trục đường giao thông liên thôn, nội thôn bản, ngõ có chiều rộng dưới 5m</t>
  </si>
  <si>
    <t>Xã Hẹ Muông</t>
  </si>
  <si>
    <r>
      <t>QL 279C:</t>
    </r>
    <r>
      <rPr>
        <sz val="12"/>
        <rFont val="Times New Roman"/>
        <family val="1"/>
      </rPr>
      <t xml:space="preserve"> Đoạn từ giáp xã Núa Ngam đến giáp đất Công ty cổ phần tinh bột Hồng Diệp</t>
    </r>
  </si>
  <si>
    <r>
      <t>QL 279C:</t>
    </r>
    <r>
      <rPr>
        <sz val="12"/>
        <rFont val="Times New Roman"/>
        <family val="1"/>
      </rPr>
      <t xml:space="preserve"> Đoạn từ đất Công ty cổ phần tinh bột Hồng Diệp đến hết đất nhà ông Quàng Văn Sơn bản Công Binh</t>
    </r>
  </si>
  <si>
    <r>
      <t>QL 279C:</t>
    </r>
    <r>
      <rPr>
        <sz val="12"/>
        <rFont val="Times New Roman"/>
        <family val="1"/>
      </rPr>
      <t xml:space="preserve"> Đoạn từ đất nhà ông Quàng Văn Sơn bản Công Binh đến giáp xã Na Tông</t>
    </r>
  </si>
  <si>
    <t>Đường vào trung tâm xã: Đoạn từ ngã 3 bản Pá Hẹ đối diện là nhà ông Lò Văn Thành đến cổng vào trạm Y tế xã</t>
  </si>
  <si>
    <t>Xã Pá Khoang</t>
  </si>
  <si>
    <r>
      <t>Đường Trung tâm Mường Phăng đi ra Nà nghè:</t>
    </r>
    <r>
      <rPr>
        <sz val="12"/>
        <rFont val="Times New Roman"/>
        <family val="1"/>
      </rPr>
      <t xml:space="preserve"> Đoạn từ tiếp giáp xã Mường Phăng đến cầu tràn bản Co Thón</t>
    </r>
  </si>
  <si>
    <r>
      <t>Đường Trung tâm Mường Phăng đi ra Nà nghè</t>
    </r>
    <r>
      <rPr>
        <sz val="12"/>
        <rFont val="Times New Roman"/>
        <family val="1"/>
      </rPr>
      <t xml:space="preserve"> Đoạn từ cầu tràn bản Co Thón đến ngã ba đi bản Co Muông</t>
    </r>
  </si>
  <si>
    <t>Đoạn từ ngã ba bản Hả II gồm: Hướng đi Trung tâm xã Mường Phăng đến ngã ba đi bản Co Muông; hướng đi Nhà nghỉ Trúc An đến ngã ba đi bản Co Cượm; hướng đi Nà Nghè đến giáp ranh xã Tà Lèng, thành phố Điện Biên Phủ.</t>
  </si>
  <si>
    <t xml:space="preserve">Đường Nà Nhạn - Mường Phăng: Đoạn tiếp giáp Nà Nhạn đến tiếp giáp Mường Phăng </t>
  </si>
  <si>
    <r>
      <t xml:space="preserve">Đường vào Hồ Pa Khoang: </t>
    </r>
    <r>
      <rPr>
        <sz val="12"/>
        <rFont val="Times New Roman"/>
        <family val="1"/>
      </rPr>
      <t>Từ ngã ba Co Cượm đến giáp vị trí 3 đường Mường Phăng đi Nà Nhạn</t>
    </r>
  </si>
  <si>
    <t xml:space="preserve">Đoạn từ ngã ba Co Cượm đi qua BQLDA Hồ đến tiếp giáp vị trí 3 đường Mường Phăng đi ra Nà Nghè </t>
  </si>
  <si>
    <t>Các trục đường giao thông liên thôn, nội thôn bản còn lại.</t>
  </si>
  <si>
    <t>Xã Mường Phăng</t>
  </si>
  <si>
    <t>Khu Trung tâm xã: Đoạn từ ngã ba đi Nà Nhạn, Nà Nghè đến ngã ba đi Nà Tấu, Hầm Đại tướng Võ Nguyên Giáp</t>
  </si>
  <si>
    <t xml:space="preserve">   </t>
  </si>
  <si>
    <r>
      <t>Đường Trung tâm xã đi xã Nà Nhạn:</t>
    </r>
    <r>
      <rPr>
        <sz val="12"/>
        <rFont val="Times New Roman"/>
        <family val="1"/>
      </rPr>
      <t xml:space="preserve"> Đoạn từ tiếp giáp vị trí 3 đường vào hầm Đại Tướng đến giáp xã Nà Nhạn</t>
    </r>
  </si>
  <si>
    <r>
      <t>Đường vào Hầm Đại Tướng:</t>
    </r>
    <r>
      <rPr>
        <sz val="12"/>
        <rFont val="Times New Roman"/>
        <family val="1"/>
      </rPr>
      <t xml:space="preserve"> Đoạn từ  ngã ba đi Nà Tấu đến hết đường nhựa khu di tích hầm Đại Tướng</t>
    </r>
  </si>
  <si>
    <r>
      <t xml:space="preserve">Đường Trung tâm xã đi Nà Nghè: </t>
    </r>
    <r>
      <rPr>
        <sz val="12"/>
        <rFont val="Times New Roman"/>
        <family val="1"/>
      </rPr>
      <t xml:space="preserve"> Đoạn từ Ngã ba đi Nà Nhạn đến giáp ranh xã Pá Khoang</t>
    </r>
  </si>
  <si>
    <r>
      <t xml:space="preserve">Đường đi Nà Tấu: </t>
    </r>
    <r>
      <rPr>
        <sz val="12"/>
        <rFont val="Times New Roman"/>
        <family val="1"/>
      </rPr>
      <t>Đoạn từ giáp vị trí 3 đường đi Hầm Đại Tướng đến giáp xã Nà Tấu</t>
    </r>
  </si>
  <si>
    <t>Các trục đường liên thôn, nội thôn bản và tương đương</t>
  </si>
  <si>
    <t>Xã Nà Tấu</t>
  </si>
  <si>
    <r>
      <t xml:space="preserve">QL 279: </t>
    </r>
    <r>
      <rPr>
        <sz val="12"/>
        <rFont val="Times New Roman"/>
        <family val="1"/>
      </rPr>
      <t>Đoạn từ cầu bản Xôm đến cổng Trường Tiểu học số 2 Nà Tấu</t>
    </r>
  </si>
  <si>
    <r>
      <t xml:space="preserve">QL 279: </t>
    </r>
    <r>
      <rPr>
        <sz val="12"/>
        <rFont val="Times New Roman"/>
        <family val="1"/>
      </rPr>
      <t>Đoạn từ  cổng Trường Tiểu học số 2 Nà Tấu đến giáp xã Nà Nhạn</t>
    </r>
  </si>
  <si>
    <t>Đoạn từ km 56 QL 279 đến km 56+ 200m (giáp ranh giữa Nà Nhạn - Nà Tấu)</t>
  </si>
  <si>
    <r>
      <t>Đường đi Mường Phăng:</t>
    </r>
    <r>
      <rPr>
        <sz val="12"/>
        <rFont val="Times New Roman"/>
        <family val="1"/>
      </rPr>
      <t xml:space="preserve"> Đoạn từ hết vị trí 1 QL 279 đến Kho K31</t>
    </r>
  </si>
  <si>
    <r>
      <t>Đường đi Mường Phăng:</t>
    </r>
    <r>
      <rPr>
        <sz val="12"/>
        <rFont val="Times New Roman"/>
        <family val="1"/>
      </rPr>
      <t xml:space="preserve"> Đoạn tiếp giáp Kho K31 đến ngã ba đi bản Nà Luống</t>
    </r>
  </si>
  <si>
    <t xml:space="preserve">  </t>
  </si>
  <si>
    <t>.5.7</t>
  </si>
  <si>
    <t>Xã Nà Nhạn</t>
  </si>
  <si>
    <r>
      <t>QL 279:</t>
    </r>
    <r>
      <rPr>
        <sz val="12"/>
        <rFont val="Times New Roman"/>
        <family val="1"/>
      </rPr>
      <t xml:space="preserve"> Đoạn từ km 60 đến km 62</t>
    </r>
  </si>
  <si>
    <r>
      <t>QL 279:</t>
    </r>
    <r>
      <rPr>
        <sz val="12"/>
        <rFont val="Times New Roman"/>
        <family val="1"/>
      </rPr>
      <t xml:space="preserve"> Đoạn từ km 62 đến giáp xã Thanh Minh, TP Điện Biên Phủ</t>
    </r>
  </si>
  <si>
    <t xml:space="preserve">6.4 </t>
  </si>
  <si>
    <t>Đoạn từ ngã 3 Nà Nhạn đi Mường Phăng đến giáp xã Pa Khoang</t>
  </si>
  <si>
    <t>Xã Na Tông</t>
  </si>
  <si>
    <r>
      <t>QL279C</t>
    </r>
    <r>
      <rPr>
        <sz val="12"/>
        <rFont val="Times New Roman"/>
        <family val="1"/>
      </rPr>
      <t>: Đoạn từ giáp xã Hẹ Muômg đến suối ranh giới giữa Pa Kín với Na Tông I</t>
    </r>
  </si>
  <si>
    <r>
      <t>QL279C:</t>
    </r>
    <r>
      <rPr>
        <sz val="12"/>
        <rFont val="Times New Roman"/>
        <family val="1"/>
      </rPr>
      <t xml:space="preserve"> Đoạn từ suối ranh giới giữa Pa Kín với Na Tông I đến hết đất nhà bà Lường Thị Yên bản Na Tông II</t>
    </r>
  </si>
  <si>
    <r>
      <t>QL279C</t>
    </r>
    <r>
      <rPr>
        <sz val="12"/>
        <rFont val="Times New Roman"/>
        <family val="1"/>
      </rPr>
      <t>: Đoạn từ giáp đất nhà bà Lường Thị Yên bản Na Tông II đến hết đất nhà ông Lò Văn Phong bản Na Ố</t>
    </r>
  </si>
  <si>
    <r>
      <t>QL279C</t>
    </r>
    <r>
      <rPr>
        <sz val="12"/>
        <rFont val="Times New Roman"/>
        <family val="1"/>
      </rPr>
      <t>: Đoạn từ giáp đất quán ông Lò Văn Phong bản Na Ố đến giáp xã Mường Nhà</t>
    </r>
  </si>
  <si>
    <t>Xã Mường Nhà</t>
  </si>
  <si>
    <r>
      <t>QL279C</t>
    </r>
    <r>
      <rPr>
        <sz val="12"/>
        <rFont val="Times New Roman"/>
        <family val="1"/>
      </rPr>
      <t>: Đoạn từ giáp xã Na Tông đến đường rẽ lên bản Tân Quang</t>
    </r>
  </si>
  <si>
    <r>
      <t>QL279C</t>
    </r>
    <r>
      <rPr>
        <sz val="12"/>
        <rFont val="Times New Roman"/>
        <family val="1"/>
      </rPr>
      <t>: Đoạn từ cầu Huổi Lếch đến phai tạm Na Hôm</t>
    </r>
  </si>
  <si>
    <r>
      <t>QL279C</t>
    </r>
    <r>
      <rPr>
        <sz val="12"/>
        <rFont val="Times New Roman"/>
        <family val="1"/>
      </rPr>
      <t>: Đoạn từ phai tạm Na Hôm đến giáp xã Phu Luông</t>
    </r>
  </si>
  <si>
    <t>8.6</t>
  </si>
  <si>
    <t>Các trục đường giao thông liên thôn, nội thôn bản tương đương</t>
  </si>
  <si>
    <t>8.7</t>
  </si>
  <si>
    <t>Xã Mường Pồn</t>
  </si>
  <si>
    <r>
      <t>QL 12:</t>
    </r>
    <r>
      <rPr>
        <sz val="12"/>
        <rFont val="Times New Roman"/>
        <family val="1"/>
      </rPr>
      <t xml:space="preserve"> Đoạn từ giáp xã Hua Thanh đến đất nhà ông Thanh Dạ (bản Co Chạy)</t>
    </r>
  </si>
  <si>
    <r>
      <t>QL 12:</t>
    </r>
    <r>
      <rPr>
        <sz val="12"/>
        <rFont val="Times New Roman"/>
        <family val="1"/>
      </rPr>
      <t xml:space="preserve"> Đoạn từ hết đất nhà ông Thanh Dạ (bản Co Chạy) đến hết đất dân cư bản Lĩnh</t>
    </r>
  </si>
  <si>
    <r>
      <t>QL 12:</t>
    </r>
    <r>
      <rPr>
        <sz val="12"/>
        <rFont val="Times New Roman"/>
        <family val="1"/>
      </rPr>
      <t xml:space="preserve"> Đoạn từ giáp đất dân cư bản Lĩnh đến giáp xã Mường Mươn, huyện Mường Chà</t>
    </r>
  </si>
  <si>
    <t>Xã Phu Luông</t>
  </si>
  <si>
    <r>
      <t xml:space="preserve">QL 279C: </t>
    </r>
    <r>
      <rPr>
        <sz val="12"/>
        <rFont val="Times New Roman"/>
        <family val="1"/>
      </rPr>
      <t>Đoạn từ giáp xã Mường Nhà đến cầu bản Xôm (Giáp đất nhà ông Biên)</t>
    </r>
  </si>
  <si>
    <r>
      <t xml:space="preserve">QL 279C: </t>
    </r>
    <r>
      <rPr>
        <sz val="12"/>
        <rFont val="Times New Roman"/>
        <family val="1"/>
      </rPr>
      <t>Đoạn từ cầu bản Xôm (đất nhà ông Biên) đến cầu bản Xẻ 1 (nhà ông Điện)</t>
    </r>
  </si>
  <si>
    <r>
      <t xml:space="preserve">QL 279C: </t>
    </r>
    <r>
      <rPr>
        <sz val="12"/>
        <rFont val="Times New Roman"/>
        <family val="1"/>
      </rPr>
      <t>Đoạn từ cầu bản Xẻ 1 (nhà ông Điện) đến trường THCS Phu Luông (đầu đường đôi)</t>
    </r>
  </si>
  <si>
    <r>
      <t xml:space="preserve">QL 279C: </t>
    </r>
    <r>
      <rPr>
        <sz val="12"/>
        <rFont val="Times New Roman"/>
        <family val="1"/>
      </rPr>
      <t>Đoạn từ Cầu Na Há 2 đến hết địa phận xã Phu Luông.</t>
    </r>
  </si>
  <si>
    <t>Xã Mường Lói</t>
  </si>
  <si>
    <r>
      <t xml:space="preserve">QL 279C: </t>
    </r>
    <r>
      <rPr>
        <sz val="12"/>
        <rFont val="Times New Roman"/>
        <family val="1"/>
      </rPr>
      <t>Đoạn từ giáp địa phận xã Phu Luông đến giáp Đồn Biên phòng 433</t>
    </r>
  </si>
  <si>
    <r>
      <t xml:space="preserve">QL 279C: </t>
    </r>
    <r>
      <rPr>
        <sz val="12"/>
        <rFont val="Times New Roman"/>
        <family val="1"/>
      </rPr>
      <t>Đoạn từ đất  Đồn Biên phòng 433 đến ngã 3 đi Sơn La</t>
    </r>
  </si>
  <si>
    <r>
      <t xml:space="preserve">QL 279C: </t>
    </r>
    <r>
      <rPr>
        <sz val="12"/>
        <rFont val="Times New Roman"/>
        <family val="1"/>
      </rPr>
      <t>Đoạn từ ngã 3 đi Sơn La đến ngầm suối Huổi Na</t>
    </r>
  </si>
  <si>
    <r>
      <t xml:space="preserve">QL 279C: </t>
    </r>
    <r>
      <rPr>
        <sz val="12"/>
        <rFont val="Times New Roman"/>
        <family val="1"/>
      </rPr>
      <t>Đoạn từ  ngầm suối Huổi Na đến giáp ranh giới Việt Nam - Lào</t>
    </r>
  </si>
  <si>
    <r>
      <t xml:space="preserve">Đường đi Xốp Cộp Sơn La: </t>
    </r>
    <r>
      <rPr>
        <sz val="12"/>
        <rFont val="Times New Roman"/>
        <family val="1"/>
      </rPr>
      <t>Đoạn từ ngã 3 Sơn La đến hết khu dân cư bản Lói</t>
    </r>
  </si>
  <si>
    <r>
      <t xml:space="preserve">Đường đi Xốp Cộp Sơn La: </t>
    </r>
    <r>
      <rPr>
        <sz val="12"/>
        <rFont val="Times New Roman"/>
        <family val="1"/>
      </rPr>
      <t>Đoạn từ giáp khu dân cư bản Lói đến giáp Xốp Cộp - Sơn La</t>
    </r>
  </si>
  <si>
    <t>Xã Na Ư</t>
  </si>
  <si>
    <r>
      <t>QL 279:</t>
    </r>
    <r>
      <rPr>
        <sz val="12"/>
        <rFont val="Times New Roman"/>
        <family val="1"/>
      </rPr>
      <t xml:space="preserve"> Đoạn từ giáp xã Pom Lót đến biên giới Việt Nam - Lào</t>
    </r>
  </si>
  <si>
    <r>
      <t xml:space="preserve">Đường vào trung tâm xã: </t>
    </r>
    <r>
      <rPr>
        <sz val="12"/>
        <rFont val="Times New Roman"/>
        <family val="1"/>
      </rPr>
      <t>Đoạn từ hết vị trí 3 QL 279 đến cống bê tông (đầu bản Na Ư)</t>
    </r>
  </si>
  <si>
    <t>Xã Pa Thơm</t>
  </si>
  <si>
    <t>Đoạn từ giáp xã Noong Luống đến cầu bê tông suối Tát Mạ</t>
  </si>
  <si>
    <t xml:space="preserve">Từ cầu Tát Mạ đi Pa Xa Cuông đến hết bản Pa Xa Xá </t>
  </si>
  <si>
    <t>13.3</t>
  </si>
  <si>
    <t>13.4</t>
  </si>
  <si>
    <t>Trục đường vào bản Pa Xa Lào</t>
  </si>
  <si>
    <t>13.5</t>
  </si>
  <si>
    <t>13.6</t>
  </si>
  <si>
    <t>XÃ PHÌ NHỪ</t>
  </si>
  <si>
    <t>Trung tâm UBND xã Phì Nhừ  hướng đi xã Xa Dung 1km, hướng đi xã Chiềng Sơ 1,5km, hướng đi ngã tư Phì Nhừ 100m (lấy trọn thửa đất)</t>
  </si>
  <si>
    <t xml:space="preserve">Khu vực ngã tư Phì Nhừ: Hướng đi Phình Giàng 400m, hướng đi Mường Luân 500m, Hướng đi Suối Lư 600m, hướng đi UBND xã 150m </t>
  </si>
  <si>
    <t>Các bản bám trục đường QL12</t>
  </si>
  <si>
    <t>Khu vực bản Na Nghịu từ thửa số 31 tờ bản đồ 214 (ông Lò Văn Hải) đến cầu Pá Vạc (giáp xã Mường Luân)</t>
  </si>
  <si>
    <t>Các bản còn lại xa trung tâm xã</t>
  </si>
  <si>
    <t>XÃ MƯỜNG LUÂN</t>
  </si>
  <si>
    <t>Từ thửa số 256 tờ bản đồ 143 (Quàng Văn Hợp – Quàng Thị Phương) đến thửa số 52 tờ bản đồ 146 (Quàng Thị Um)</t>
  </si>
  <si>
    <t>Từ thửa số 52 tờ bản đồ 146 (Quàng Thị Um) đến thửa số 31 tờ bản đồ 163 (Lò Thị Định hướng đi Luân Giói) đến mốc HIII 099415 (hướng đi Chiềng Sơ)</t>
  </si>
  <si>
    <t>Từ thửa 95 tờ bản đồ 181 (Lò Văn Pan – Lò Thị Hổi) đối diện thửa 42 tờ bản đồ 181 (đất UBND xã) đến thửa 101 tờ bản đồ 182 (Đoàn Văn Năm – Lê Thanh Nga) đối diện thửa 15 tờ bản đồ 182 (Lò Văn Vương – Lò Thị On) bản Pá Vạt</t>
  </si>
  <si>
    <t>Từ thửa 78 tờ bản đồ 56 đến thửa 78 tờ bản đồ 170 (Lường Thị Ninh) đối diện thửa 52 tờ bản đồ 170 (đất UBND xã) bản Na Ca – Na Pục</t>
  </si>
  <si>
    <t xml:space="preserve">Từ thửa 31 tờ bản đồ 163 (Lò Thị Định) đến giáp xã Luân Giói </t>
  </si>
  <si>
    <t xml:space="preserve">Từ mốc HIII 099415 đến giáp xã Chiềng Sơ </t>
  </si>
  <si>
    <t>Ngã ba mốc 3X.42 hướng đi Phì Nhừ 1km, hướng đi Mường Luân 3km</t>
  </si>
  <si>
    <t>XÃ KEO LÔM</t>
  </si>
  <si>
    <t>XÃ PU NHI</t>
  </si>
  <si>
    <t>Đoạn từ hồ Nậm Ngám đi các bản Sư Lư xã Na Son (tính đến hết đường bê tông thuộc địa phận xã)</t>
  </si>
  <si>
    <t>XÃ LUÂN GIÓI</t>
  </si>
  <si>
    <t>XÃ CHIỀNG SƠ</t>
  </si>
  <si>
    <t xml:space="preserve"> XÃ NA SON</t>
  </si>
  <si>
    <t>XÃ XA DUNG</t>
  </si>
  <si>
    <t xml:space="preserve">XÃ PHÌNH GIÀNG </t>
  </si>
  <si>
    <t>Đoạn từ giáp đất ông Giàng Nhìa Sùng (vợ Vàng Thị Dếnh) đến cầu Huổi Có</t>
  </si>
  <si>
    <t>X</t>
  </si>
  <si>
    <t>XÃ HÁNG LÌA</t>
  </si>
  <si>
    <t>XI</t>
  </si>
  <si>
    <t>XÃ TÌA DÌNH</t>
  </si>
  <si>
    <t>XII</t>
  </si>
  <si>
    <t>XÃ PÚ HỒNG</t>
  </si>
  <si>
    <t>Từ đất nhà ông Lầu A Chía - Sềnh Thị Xua đến hết nhà ông Sùng A Tú - Lầu Thị Mai (cạnh đường lên trạm phát sóng Viettel)</t>
  </si>
  <si>
    <t xml:space="preserve">Ngã 3 rẽ vào trường mầm non, tiểu học, THCS xã Pú Hồng (hướng đi Mường Nhà 200m, hướng đi UBND xã Pú Hồng 200m, hướng đi vào trường 200m); Ngã 3 đi bản Chả B, C (hướng đi UBND Pú Hồng 100m, hướng đi xã Phình Giàng 100m, hướng đi bản Chả B, C 100m); Ngã 3 đi bản Chả A (hướng đi Mường Nhà 50m, hướng đi Phình Giàng 50m); Ngã 3 cầu treo vào các bản Nà Nếnh C (hướng đi UBND xã 100m, hướng đi xã Phình Giàng 30m) </t>
  </si>
  <si>
    <t>XIII</t>
  </si>
  <si>
    <t>XÃ NONG U</t>
  </si>
  <si>
    <t>Đoạn dọc QL 12</t>
  </si>
  <si>
    <t>Xã Ẳng Nưa</t>
  </si>
  <si>
    <t>Đoạn đường đi Thị trấn Mường Ảng: từ cầu bản Lé đến Mốc 364 (2x.1)</t>
  </si>
  <si>
    <t>Từ ngã ba gia đình nhà Tuấn Hương (qua ngã ba Tin Tốc) đến biên đất trạm y tế xã</t>
  </si>
  <si>
    <t>Đoạn đường bê tông (Cổng bản văn hóa bản Cang) từ nhà bà Mai (Thi) đến hết biên đất nhà Mạnh Thức</t>
  </si>
  <si>
    <t>Đoạn đường từ bản Củ đến bản Lé (gia đình ông Lò Văn Héo)</t>
  </si>
  <si>
    <t>Đoạn từ gia đình ông Lù Văn Văn đến ngã ba (gia đình bà Lò Thị Phương bản Bó Mạy)</t>
  </si>
  <si>
    <t>Đoạn từ nhà bà: Lò Thị Phương (bản Bó Mạy) đến giáp ranh giới TT Mường Ảng (biên đất gia đình ông Lò Văn Hom tổ dân phố 3).</t>
  </si>
  <si>
    <t>Các bản vùng thấp:</t>
  </si>
  <si>
    <t>1.8.1</t>
  </si>
  <si>
    <t>Ven trục đường dân sinh nội xã (liên bản).</t>
  </si>
  <si>
    <t>1.8.2</t>
  </si>
  <si>
    <t>Các vị trí còn lại.</t>
  </si>
  <si>
    <t>Các bản vùng cao:</t>
  </si>
  <si>
    <t>1.9.1</t>
  </si>
  <si>
    <t>Ven trục đường dân sinh nội xã (liên bản)</t>
  </si>
  <si>
    <t>1.9.2</t>
  </si>
  <si>
    <t>Đoạn từ nhà ông: Tòng Văn Tại (bản Bó Mạy) đến giáp ranh giới TT Mường Ảng (sau khu trung tâm hành chính)</t>
  </si>
  <si>
    <t>Xã Ẳng Cang</t>
  </si>
  <si>
    <t>Đoạn đường rẽ vào khu tái định cư bản Hón (TT Mường Ảng) đến hết ranh giới bản Hua Ná.</t>
  </si>
  <si>
    <t>Khu TĐC Bản Mánh Đanh 1</t>
  </si>
  <si>
    <t>2.2.1</t>
  </si>
  <si>
    <t>Đoạn từ biên đất trường Mầm non đến hết biên đất trung tâm sinh hoạt cộng đồng</t>
  </si>
  <si>
    <t>2.2.2</t>
  </si>
  <si>
    <t>Các đoạn đường bê tông còn lại trong khu tái định cư</t>
  </si>
  <si>
    <t>2.2.3</t>
  </si>
  <si>
    <t>Khu đất quy hoạch tái định cư bản Hua Ná</t>
  </si>
  <si>
    <t>2.3.1</t>
  </si>
  <si>
    <t>Ven trục đường dân sinh nội xã (Liên bản).</t>
  </si>
  <si>
    <t>2.3.2</t>
  </si>
  <si>
    <t>2.4.1</t>
  </si>
  <si>
    <t>Ven trục đường dân sinh nội xã (Liên bản)</t>
  </si>
  <si>
    <t>2.4.2</t>
  </si>
  <si>
    <t>Đoạn đường từ ngã ba methadol đến đài tưởng niệm</t>
  </si>
  <si>
    <t>Đoạn đường từ nhà ông Xôm Toạn bản Giảng đến biên đất nhà ông Lả Xoan bản Noong Háng</t>
  </si>
  <si>
    <t>Đoạn đường từ ngã ba nhà ông Lù Văn Hội bản Sáng đến ngã ba nhà ông Lù Văn Ánh bản Huổi Sứa</t>
  </si>
  <si>
    <t>Xã Ẳng Tở</t>
  </si>
  <si>
    <t>3.1.1</t>
  </si>
  <si>
    <t>3.1.2</t>
  </si>
  <si>
    <t>3.2.1</t>
  </si>
  <si>
    <t>3.2.2</t>
  </si>
  <si>
    <t>Đoạn QL 279 từ biên đất gia đình ông Lò Văn Ngoan (Ngoãn) đến ranh giới hành chính 364 (Ẳng Tở TT Mường Ảng)</t>
  </si>
  <si>
    <t>Đoạn đường QL 279 từ biên đất gia đình bà Lò Thị Ín (bản Bua) đến biên đất trụ sở xã Ẳng Tở.</t>
  </si>
  <si>
    <t>3.4.1</t>
  </si>
  <si>
    <t>Đoạn đường QL 279 từ biên đất gia đình bà Lò Thị Ín (bản Bua 2) đến đường rẽ vào trường THCS bản Bua (Đối diện từ biên đất gia đình bà Đinh Thị Mây)</t>
  </si>
  <si>
    <t>3.4.2</t>
  </si>
  <si>
    <t>Đoạn đường QL 279 từ đường rẽ vào trường THCS bản Bua (Đối diện từ biên đất gia đình bà Đinh Thị Mây) đến hết biên đất gia đình ông Cần Mẫn (Đối diện hết đường rẽ vào Trạm Y tế xã)</t>
  </si>
  <si>
    <t>3.4.3</t>
  </si>
  <si>
    <t>Đoạn từ biên đất gia đình ông Cần Mẫn (Đối diện hết biên đất đường rẽ vào Trạm Y tế xã) đến hết biên đất trụ sở xã (Đối diện hết biên đất gia đình nhà ông Trường Loan)</t>
  </si>
  <si>
    <t>3.4.4</t>
  </si>
  <si>
    <t>Đoạn từ QL 279 đến hết biên đất nhà ông Lò Văn Thi (Mến) bản Tọ</t>
  </si>
  <si>
    <t>3.4.5</t>
  </si>
  <si>
    <t>Đoạn từ biên đất nhà ông Lò Văn Thi (Mến) Bản Tọ đến giáp ranh xã Ngối Cáy</t>
  </si>
  <si>
    <t>3.4.6</t>
  </si>
  <si>
    <t>Đoạn từ QL 279 (Km34 500) đến hết biên đất Khu đồi tăng</t>
  </si>
  <si>
    <t>Xã Búng Lao</t>
  </si>
  <si>
    <t>4.1.1</t>
  </si>
  <si>
    <t>Đoạn đường từ đầu cầu bản Bó đến biên đất gia đình ông Phấn (đối diện hết biên đất gia đình ông Ngô Viết Hanh)</t>
  </si>
  <si>
    <t>4.1.2</t>
  </si>
  <si>
    <t>Đoạn đường từ đất gia đình ông Phấn đến đường rẽ vào bản Xuân Tre</t>
  </si>
  <si>
    <t>4.1.3</t>
  </si>
  <si>
    <t>4.1.4</t>
  </si>
  <si>
    <t>Từ trạm bơm đến đầu cầu treo bản Búng.</t>
  </si>
  <si>
    <t>4.1.5</t>
  </si>
  <si>
    <t>Từ biên đất nhà ông Lò Văn Tưởng đến đầu cầu treo bản Búng</t>
  </si>
  <si>
    <t>4.2.1</t>
  </si>
  <si>
    <t>4.2.2</t>
  </si>
  <si>
    <t>Đoạn đường từ nhà ông Lò Văn Bang đến hết đất gia đình ông Lò Văn Nuôi (bản Xuân Món)</t>
  </si>
  <si>
    <t>4.2.3</t>
  </si>
  <si>
    <t>Đoạn từ đầu cầu bản Búng đến hết đất gia đình ông Lò Văn Thận</t>
  </si>
  <si>
    <t>Đoạn nhà ông Lò Văn Thận đến hết đất ông Lò Văn Nọi</t>
  </si>
  <si>
    <t>Đoạn từ ngã ba cầu bản Búng: Từ biên đất nhà ông Lò Văn Tới đến hết đất gia đình ông Tòng Văn Xôm</t>
  </si>
  <si>
    <t>Đoạn từ đầu cầu bản Nà Dên đến hết bản Nà Dên</t>
  </si>
  <si>
    <t>Đoạn đường bê tông đi Xuân Tre đến ngã ba nhà ông Lò Văn Doan</t>
  </si>
  <si>
    <t>Đoạn từ biên đất nhà ông Lò Văn Doan đến đường vào khu thể thao xã Búng Lao</t>
  </si>
  <si>
    <t>4.10</t>
  </si>
  <si>
    <t>Đoạn từ nhà ông Quàng Văn Sinh đến hết đất ông Lò Văn Kiêm (bản Xuân Tre)</t>
  </si>
  <si>
    <t>4.11</t>
  </si>
  <si>
    <t>Đoạn đường từ nhà ông Lường Văn Phận đến hết đất ông Lường Văn Thuận (bản Xuân Tre)</t>
  </si>
  <si>
    <t>4.12</t>
  </si>
  <si>
    <t>Đoạn đường từ nhà hàng Hiển Lan đến đường vào Khu thể thao xã Búng Lao (bản Co Nỏng)</t>
  </si>
  <si>
    <t>4.13</t>
  </si>
  <si>
    <t>Từ nhà Quàng Văn Tạm đến đất nhà ông Lò Văn Ỏ</t>
  </si>
  <si>
    <t>4.14</t>
  </si>
  <si>
    <t>4.15</t>
  </si>
  <si>
    <t>Xã Xuân Lao</t>
  </si>
  <si>
    <t>Đoạn đường liên xã từ đầu cầu số 1 đến đầu cầu số 2</t>
  </si>
  <si>
    <t>Đoạn từ cầu số 2 đến hết bản Pí</t>
  </si>
  <si>
    <t>Đoạn từ đầu cầu số 1 đến hết bản Co Hịa</t>
  </si>
  <si>
    <t>Đường bê tông từ nhà ông Lò Văn Lún (Thành) (bản Pá Lạn) đến đầu cầu số 1 (bản Pá Lạn)</t>
  </si>
  <si>
    <t>Xã Mường Lạn</t>
  </si>
  <si>
    <t>Xã Nặm Lịch</t>
  </si>
  <si>
    <t>Ven trục đường dân sinh nội xã (Liên xã).</t>
  </si>
  <si>
    <t>Xã Mường Đăng</t>
  </si>
  <si>
    <t>Đoạn từ trường THCS đến hết bản Ban</t>
  </si>
  <si>
    <t>Đoạn từ đỉnh đèo Tằng Quái (Nhà ông Nguyễn Hải Đường) đến trung tâm bản Xôm</t>
  </si>
  <si>
    <t>Ven trục đường dân sinh nội xã (Liên xã)</t>
  </si>
  <si>
    <t>Xã Ngối Cáy</t>
  </si>
  <si>
    <t>Trung tâm xã đến cầu treo bản Cáy</t>
  </si>
  <si>
    <t>Toàn bộ các bản còn lại dọc theo trục đường QL 279</t>
  </si>
  <si>
    <t xml:space="preserve"> BIỂU 2:  ĐẤT Ở TẠI NÔNG THÔN</t>
  </si>
  <si>
    <r>
      <t>Đơn vị tính: 1.000 đồng/m</t>
    </r>
    <r>
      <rPr>
        <i/>
        <vertAlign val="superscript"/>
        <sz val="14"/>
        <rFont val="Times New Roman"/>
        <family val="1"/>
      </rPr>
      <t>2</t>
    </r>
  </si>
  <si>
    <t>TRUNG TÂM PHÁT TRIỂN QUỸ ĐẤT</t>
  </si>
  <si>
    <t>So sánh tăng, giảm (+,-%)</t>
  </si>
  <si>
    <t>TÊN XÃ</t>
  </si>
  <si>
    <t>Xã Quài Cang</t>
  </si>
  <si>
    <t>Quốc lộ 6A</t>
  </si>
  <si>
    <t>Đoạn đường bắt đầu từ địa phận đất Quài Cang đi về phía Mường Lay đến cầu bản Sái</t>
  </si>
  <si>
    <t>Căn cư vào đâu để tính giá</t>
  </si>
  <si>
    <t xml:space="preserve">Từ cầu bản Sái đến đất nhà Lan Hà </t>
  </si>
  <si>
    <t>Từ cầu bản Sái đến đất nhà ông Thông</t>
  </si>
  <si>
    <t>Sửa tên đoạn đường cho phù hợp với thực tế</t>
  </si>
  <si>
    <t>Đoạn đường từ QL6 đến kênh Long Tấu</t>
  </si>
  <si>
    <t>Từ đất nhà Lan Hà đến cổng  trường Mầm Non Quài Cang</t>
  </si>
  <si>
    <t>Đoạn đường từ trường Mầm non Quài Cang đến nhà ông Tiêng bản Cón</t>
  </si>
  <si>
    <t>Từ nhà ông Tiêng bản Cón đến nhà ông Thi bản Cón</t>
  </si>
  <si>
    <t>Không có phiếu khảo sát, dựa vào đâu để tính giá</t>
  </si>
  <si>
    <t>Các bản: Ten Cá, bản Cong, bản Khá, bản Phủ, bản Phung, bản Hán, bản Cuông</t>
  </si>
  <si>
    <t>Các bản: Ten Cá, bản Cong, bản Khá, bản Phủ, bản Phung, bản Hán, bản Cuông, bản Trạng</t>
  </si>
  <si>
    <t>Các bản còn lại</t>
  </si>
  <si>
    <t>Xã Quài Nưa</t>
  </si>
  <si>
    <t>Từ ngầm tràn đến hết đất trụ sở UBND xã đối diện bên kia đến đất nhà ông Thân</t>
  </si>
  <si>
    <t>Từ ngầm tràn đến hết đất trụ sở UBND xã cũ đối diện bên kia đến đất nhà ông Thân</t>
  </si>
  <si>
    <t>Từ đất nhà ông Thân đối diện là hết đất trụ sở UBND xã đến hết ngã ba Minh Thắng</t>
  </si>
  <si>
    <t>Từ ngã ba Minh Thắng đến hết nhà bà Bé ông Thuần (đường Pú Nhung)</t>
  </si>
  <si>
    <t>Từ ngã ba Minh Thắng đến hết nhà bà Thu Tịnh, ông Luân (đường QL 6A)</t>
  </si>
  <si>
    <t>Từ nhà ông Hậu đến hết nhà ông Hải (đường Minh Thắng- Pú Nhung)</t>
  </si>
  <si>
    <t>Từ cây xăng, giáp nhà ông Luân đến hết trường mầm non xã Quài Nưa</t>
  </si>
  <si>
    <t>Bản Ma Khúa</t>
  </si>
  <si>
    <t>Xã Quài Tở</t>
  </si>
  <si>
    <t>Quốc lộ 6A đi Hà Nội</t>
  </si>
  <si>
    <t>Bắt đầu từ địa phận đất Quài Tở đi về phía Hà Nội đến nhà ông Huê giáp khe Huổi Lướng</t>
  </si>
  <si>
    <t>Từ nhà ông Huê giáp khe suối Huổi Lướng đến hết nhà ông Lả (Trạm điện 110)</t>
  </si>
  <si>
    <t>Từ nhà ông Lả, trạm điện 110, đến trung tâm xã Quài Tở</t>
  </si>
  <si>
    <t>Từ nhà ông Lả (đối diện trạm điện 110) đến trụ sở UBND xã cũ (đối diện hết đất nhà ông Lò Văn Toàn)</t>
  </si>
  <si>
    <t>Tách đoạn: Từ nhà ông Lả, trạm điện 110, đến trung tâm xã Quài Tở thành 2 đoạn và điều chỉnh tên đoạn cho phù hợp với thực tế</t>
  </si>
  <si>
    <t>Từ trụ sở UBND xã cũ (đối diện hết đất nhà ông Lò Văn Toàn) đến hết đất nhà ông Lò Văn Tuân (đối diện là nhà ông Lò Văn Chướng)</t>
  </si>
  <si>
    <t>Quốc lộ 6 rẽ lên nghĩa trang mới đến lò gạch ông Tài + QL 6 từ sau nhà ông Tíu, bà Thanh đến lò gạch</t>
  </si>
  <si>
    <t>Quốc lộ 6 rẽ lên nghĩa trang mới đến sân bóng, đến nhà ông Vui Nga (đối diện là nhà bà Thanh)</t>
  </si>
  <si>
    <t>Các bản: Hua Ca, bản Hới 1, bản Hới 2, bản Món, bản Hua Ca, bản Có</t>
  </si>
  <si>
    <t xml:space="preserve">Bản Thẳm Pao </t>
  </si>
  <si>
    <t>Xã Mùn Chung</t>
  </si>
  <si>
    <t>Từ ngã ba Huổi Lóng đến: cầu Mùn Chung đi Tủa Chùa; cống qua đường về phía Tuần Giáo; Biển thị tứ đường đi Mường Lay</t>
  </si>
  <si>
    <t>Đường vào trường cấp III Mùn Chung</t>
  </si>
  <si>
    <t>Đoạn đường từ cống qua đường về phía Tuần Giáo đến chân đèo</t>
  </si>
  <si>
    <t>Từ cầu Huổi Lóng đến hết nhà ông Giót bản Huổi Lóng (đường đi Tủa Chùa)</t>
  </si>
  <si>
    <t>Các bản: Huổi Cáy, Co Sản</t>
  </si>
  <si>
    <t>Xã Nà Tòng</t>
  </si>
  <si>
    <t>Không điều tra thu thập thông tin</t>
  </si>
  <si>
    <t>Từ ngã ba rẽ vào trụ sở UBND xã bán kính 200m</t>
  </si>
  <si>
    <t>Các bản: Nậm Bay, Pá Tong, Nà Tòng, Pa Cá</t>
  </si>
  <si>
    <t>Xã Pú Nhung</t>
  </si>
  <si>
    <t>Trung tâm xã (bán kính 200m)</t>
  </si>
  <si>
    <t>Các bản: Tênh Lá , Trung Dình</t>
  </si>
  <si>
    <t>Xã Mường Mùn</t>
  </si>
  <si>
    <t>Từ ngã ba đến nhà ông Chính đường đi Mường Lay, từ ngã ba đến cổng trụ sở xã, từ ngã ba đến cầu Mường Mùn</t>
  </si>
  <si>
    <t>Từ cầu Mường Mùn đi Tuần Giáo đến nhà ông Hướng ông Huỳnh</t>
  </si>
  <si>
    <t>Từ giáp nhà ông Chính đến hết nhà ông Điêu Chính Chếnh đi Mường Lay</t>
  </si>
  <si>
    <t>Từ ngã ba Mường Mùn đến bản Hồng Phong</t>
  </si>
  <si>
    <t>căn cư vào đâu để tính giá</t>
  </si>
  <si>
    <t>Các bản: Pú Piến, Gia Bọp</t>
  </si>
  <si>
    <t>Các bản: Pú Piến, Gia Bọp, Huổi Cáy 2</t>
  </si>
  <si>
    <t>BS tên bản Vùng Cao</t>
  </si>
  <si>
    <t>Xã Chiềng Sinh</t>
  </si>
  <si>
    <t>Quốc lộ 279: Đoạn từ cầu treo bản Hiệu đến cổng trường PTTHCS Chiềng Sinh</t>
  </si>
  <si>
    <t>Quốc lộ 279: Đoạn từ cầu treo bản Hiệu đến địa phận xã Chiềng Đông</t>
  </si>
  <si>
    <t>Quốc lộ 279: Đoạn từ cầu treo bản Hiệu đến bản Chiềng An (đi về phía huyện Tuần Giáo)</t>
  </si>
  <si>
    <t>Các bản: Bản Dửn, bản Hiệu 1, bản Hiệu 2, Pa Sát</t>
  </si>
  <si>
    <t>Các bản: Bản Dửn, bản Hiệu 1, bản Hiệu 2, Pa Sát, bản Xôm</t>
  </si>
  <si>
    <t>Các bản vùng còn lại</t>
  </si>
  <si>
    <t>Xã Chiềng Đông</t>
  </si>
  <si>
    <t xml:space="preserve">Quốc lộ 279: Đoạn đường từ cầu bản Bó qua UBND xã đi về phía xã Chiềng Sinh 350 m (lấy trọn thửa đất) </t>
  </si>
  <si>
    <t>Các bản: Hua Nạ, Hua Chăn</t>
  </si>
  <si>
    <t>Xã Nà Sáy</t>
  </si>
  <si>
    <t>Từ nhà bà Dương đến hết nhà ông Ửng Cương (đường đi Mường Thín); Đoạn từ sau nhà ông Diên đến hết nhà ông Ơn Minh (đường Nà Sáy - bản Khong)</t>
  </si>
  <si>
    <t xml:space="preserve">Bản Nậm Cá </t>
  </si>
  <si>
    <t>Xã Mường Khong</t>
  </si>
  <si>
    <t>Trung tâm xã vùng thấp (bán kính 100m)</t>
  </si>
  <si>
    <t>Các bản: Hua Sát, Huổi Nôm</t>
  </si>
  <si>
    <t>Xã Rạng Đông</t>
  </si>
  <si>
    <t xml:space="preserve">Từ đất nhà ông Laị Cao Mạ đối diện là nhà ông Phạm Cao Lương đến UBND xã </t>
  </si>
  <si>
    <t>Các bản: Xá Nhè, Hang Á</t>
  </si>
  <si>
    <t>Xã Mường Thín</t>
  </si>
  <si>
    <t>Từ cầu đến hết đất nhà ông Lường Văn Hương ( đi về phía xã Nà Sáy)</t>
  </si>
  <si>
    <t>Đoạn từ nhà ông Lò Văn Khoán bản Thín A đến nhà ông Lường Văn Hải bản Khai Hoang.</t>
  </si>
  <si>
    <t>Bản Thẳm Xả</t>
  </si>
  <si>
    <t>XIV</t>
  </si>
  <si>
    <t>Xã Tỏa Tình</t>
  </si>
  <si>
    <t>Đoạn đường từ ngã ba đường cũ, đường mới đến hết địa phận Tuần Giáo hướng đi về phía Hà Nội</t>
  </si>
  <si>
    <t>Trung tâm xã (bán kính 200 m)</t>
  </si>
  <si>
    <t>Trung tâm xã cũ và UBND mới (bán kính 300 m)</t>
  </si>
  <si>
    <t>Các bản: Háng Tàu, Tỏa Tình</t>
  </si>
  <si>
    <t>XV</t>
  </si>
  <si>
    <t>Trung tâm 4 xã vùng cao bán kính 100m gồm các xã: Pú Xi, Tênh Phông, Ta Ma, Phình Sáng</t>
  </si>
  <si>
    <t>4 xã còn lại: Pú Xi, Tênh Phông, Ta Ma, Phình Sáng</t>
  </si>
  <si>
    <t>Trung tâm 4 xã vùng cao bán kính 100m và khu trung tâm UBND xã Phình Sáng mới (bản Háng Khúa)</t>
  </si>
  <si>
    <t>Các bản còn lại.</t>
  </si>
  <si>
    <t>XVI</t>
  </si>
  <si>
    <t>Các bản ven trục đường Quốc lộ, Tỉnh lộ xa trung tâm xã trên địa bàn huyện</t>
  </si>
  <si>
    <t>1 - Trung tâm huyện lỵ và xã Mường Nhé</t>
  </si>
  <si>
    <t>Trục đường 39m</t>
  </si>
  <si>
    <t>Trục đường 36m</t>
  </si>
  <si>
    <t>Trục đường 32m: Đoạn tiếp giáp từ Quốc lộ 4H đến ngã 4 UBND huyện Mường Nhé</t>
  </si>
  <si>
    <t>Trục đường 32m: Đoạn từ ngã 4 UBND huyện Mường Nhé đến giáp Quốc lộ 4H (Viện kiểm sát huyện Mường Nhé)</t>
  </si>
  <si>
    <t>Trục đường 18m: Đoạn từ ngã 4 giao với trục 32m (Trung tâm Hội nghị huyện Mường Nhé) đến ngã 4 hết đất nhà ông Cao Như Thành</t>
  </si>
  <si>
    <t>Các trục đường 18m còn lại</t>
  </si>
  <si>
    <t>Trục đường 15m: Đoạn từ ngã 3 sân bóng đến hết nhà văn hóa tổ 2</t>
  </si>
  <si>
    <t>Trục đường 15m: Đoạn từ ngã 3 đường 18m đến ngã 3 giao với trục đường 15m (Tượng đài - UBND xã Mường Nhé)</t>
  </si>
  <si>
    <t>Các trục đường 15m còn lại</t>
  </si>
  <si>
    <t xml:space="preserve">Trục đường 13m </t>
  </si>
  <si>
    <t>Trục đường 10,5m (Đường bê tông)</t>
  </si>
  <si>
    <t>Đường Quốc lộ 4H: Đoạn từ ranh giới xã Mường Toong với xã Mường Nhé đến ranh giới bản Huổi Ban</t>
  </si>
  <si>
    <t>Đường Quốc lộ 4H: Đoạn từ thửa 39 tờ bản đồ 172 (Nhà ông Giàng A Páo) đến cầu Nậm Pố</t>
  </si>
  <si>
    <t xml:space="preserve">Đường Quốc lộ 4H: Đoạn từ cầu bê tông (nhà ông Phạm Văn Thư thửa 112 tờ bản đồ 130) đến đầu đường 32m </t>
  </si>
  <si>
    <t>Đường Quốc lộ 4H: Đoạn tiếp từ đường 32m (Viện kiểm sát huyện Mường Nhé) đến khu vườn ươm bảo tồn thiên nhiên Mường Nhé</t>
  </si>
  <si>
    <t>Đường Quốc lộ 4H: Đoạn từ vườn ươm bảo tồn thiên nhiên Mường Nhé đến giáp đất nhà bà Trần Thị Vinh (Thửa 37 tờ bản đồ 86)</t>
  </si>
  <si>
    <t>Đường QL 4H: Đoạn từ nhà bà Trần Thị Vinh (Thửa 37 tờ bản đồ 86) đến ranh giới xã Chung Chải</t>
  </si>
  <si>
    <t xml:space="preserve"> Các đoạn đường còn lại bản Nà Pán</t>
  </si>
  <si>
    <t>Các bản gần trung tâm huyện: Bản Mường Nhé, Bản Mường Nhé Mới</t>
  </si>
  <si>
    <t>Các đường liên thôn bản còn lại</t>
  </si>
  <si>
    <t>2 - Xã Quảng Lâm</t>
  </si>
  <si>
    <t>Khu vực 2</t>
  </si>
  <si>
    <t>Khu vực 1</t>
  </si>
  <si>
    <t>Đường Quốc lộ 4H: Đoạn từ ranh giới bản Trạm Búng đến cây xăng Phú Vui</t>
  </si>
  <si>
    <t>Đường Quốc lộ 4H: Đoạn từ cây xăng Phú Vui đến hết ranh giới xã Quảng Lâm</t>
  </si>
  <si>
    <t>Đường liên xã: Đoạn từ ngã 3 UBND xã Quảng Lâm đến hết ranh giới bản Đền Thàng</t>
  </si>
  <si>
    <t>Đường liên xã: Đoạn từ ranh giới bản Đền Thàng đến hết ranh giới xã Quảng Lâm</t>
  </si>
  <si>
    <t>Khu vực 3</t>
  </si>
  <si>
    <t>3 - Xã Nậm Kè</t>
  </si>
  <si>
    <t>Đường Quốc lộ 4H: Đoạn từ ranh giới giáp xã Quảng Lâm đến Đội cao su Nậm Kè</t>
  </si>
  <si>
    <t>Đường Quốc lộ 4H: Đoạn từ Đội cao su Nậm Kè đến Khe suối bản Phiêng Vai</t>
  </si>
  <si>
    <t>Đường Quốc lộ 4H:  Đoạn từ khe suối bản Phiêng Vai đến cầu Nậm Nhé</t>
  </si>
  <si>
    <t>Đường Quốc lộ 4H: - Đoạn từ cầu Nậm Nhé đến ranh giới giáp xã Mường Toong (Cầu Nậm Nhé 2)</t>
  </si>
  <si>
    <t>Các đường nội, liên thôn bản còn lại</t>
  </si>
  <si>
    <t>4 - Xã Mường Toong</t>
  </si>
  <si>
    <t>Đường Quốc lộ 4H: Đoạn ranh giới giáp xã Nậm Kè (Cầu Nậm Nhé 2) đến nhà ông Nguyễn Văn Dũng (Thửa 79 tờ bản đồ 159)</t>
  </si>
  <si>
    <t>Đường QL 4H: Đoạn từ Cầu Mường Toong đến ranh giới giáp xã Mường Nhé</t>
  </si>
  <si>
    <t>5 - Xã Pá Mỳ</t>
  </si>
  <si>
    <t>Trung tâm xã : Bản Pá Mỳ 1</t>
  </si>
  <si>
    <t>Các bản Pá Mỳ 2, Pá Mỳ 3, Huổi Lụ 2, Huổi Pết, Huổi Mý 1</t>
  </si>
  <si>
    <t>Các bản Tàng Phong, Huổi Lụ 1, Huổi Lụ 3, Huổi Mý 2</t>
  </si>
  <si>
    <t>6 - Xã Huổi Lếch</t>
  </si>
  <si>
    <t>Trung tâm xã : Bản Huổi Lếch</t>
  </si>
  <si>
    <t>Các bản Nậm Pán 2, Cây Sặt, Nậm Mỳ 1, Nậm Mỳ 2</t>
  </si>
  <si>
    <t>Các bản Nậm Hính 1, Nậm Hính 2</t>
  </si>
  <si>
    <t>7 - Xã Nậm Vì</t>
  </si>
  <si>
    <t>Trung tâm xã : Bản Nậm Vì</t>
  </si>
  <si>
    <t>Các bản Vang Hồ, Huổi Lúm, Huổi Chạ 1, Huổi Chạ 2</t>
  </si>
  <si>
    <t>Các bản Huổi Cấu, Cây Sổ</t>
  </si>
  <si>
    <t>8 - Xã Chung Chải</t>
  </si>
  <si>
    <t>Quốc lộ 4H: Đoạn từ ranh giới giáp xã Mường Nhé đến đầu bản Đoàn Kết</t>
  </si>
  <si>
    <t>Quốc lộ 4H: Đoạn từ đầu bản Đoàn Kết đến hết ranh giới Bản Đoàn Kết giáp với bản Cây Muỗm (Trung tâm xã)</t>
  </si>
  <si>
    <t>Quốc lộ 4H: Đoạn từ đầu bản Cây Muỗm đến hết ranh giới xã Chung Chải</t>
  </si>
  <si>
    <t>Quốc lộ 4H2: Đoạn từ cầu Đoàn Kết đến hết ranh giới xã Chung Chải</t>
  </si>
  <si>
    <t>9 - Xã Leng Su Sìn</t>
  </si>
  <si>
    <t>Quốc lộ 4H2: Đoạn từ ranh giới giáp xã Chung Chải đến cầu Suối Voi</t>
  </si>
  <si>
    <t>Quốc lộ 4H2: Đoạn từ cầu Suối Voi đến hết ranh giới bản Suối Voi (Trung tâm xã)</t>
  </si>
  <si>
    <t xml:space="preserve">Quốc lộ 4H2: Đoạn từ đầu ranh giới bản Leng Su Sìn đến hết ranh giới xã </t>
  </si>
  <si>
    <t>10 - Xã Sen Thượng</t>
  </si>
  <si>
    <t>Trung tâm xã : Bản Sen Thượng</t>
  </si>
  <si>
    <t>100</t>
  </si>
  <si>
    <t>Bản Lò San Chái</t>
  </si>
  <si>
    <t>11 - Xã Sín Thầu</t>
  </si>
  <si>
    <t>Quốc lộ 4H2: Đoạn từ ranh giới giáp xã Leng Su Sìn đến trạm quản lý đường bộ 1 (Cung 24 quốc lộ 4H2)</t>
  </si>
  <si>
    <t>Quốc lộ 4H2: Đoạn từ giáp đất ông Pờ Dần Sinh đến hết bản Tá Miếu (Cầu bê tông)</t>
  </si>
  <si>
    <t>Xã Mường Mươn</t>
  </si>
  <si>
    <t>Đường QL 12 đoạn từ ranh giới bản Púng Giắt 1 đến hết ranh giới giáp xã Na Sang;</t>
  </si>
  <si>
    <t>Các trục đường liên thôn, liên bản;</t>
  </si>
  <si>
    <t>Xã Na Sang</t>
  </si>
  <si>
    <t>Xã Sa Lông</t>
  </si>
  <si>
    <t>Xã Huổi Lèng</t>
  </si>
  <si>
    <t>Đường Ma Thì Hồ Chà Tở đoạn từ ranh giới bản Nậm Chua đến ranh giới xã Chà Tở;</t>
  </si>
  <si>
    <t>Xã Mường Tùng</t>
  </si>
  <si>
    <t>Đường QL 12 đoạn từ ranh giới xã Huổi Lèng đến ranh giới xã Lay Nưa;</t>
  </si>
  <si>
    <t>Đường tỉnh lộ 142 đoạn từ cầu Mường Tùng đến ranh giới xã Lay Nưa;</t>
  </si>
  <si>
    <t>Xã Ma Thì Hồ</t>
  </si>
  <si>
    <t>Đường QL 4H từ ranh giới thị trấn Mường Chà đến hết cầu bê tông Km 20+906 QL4H;</t>
  </si>
  <si>
    <t>Đường QL 4H từ cầu bê tông Km 20+906 QL4H đến ngã ba đường rẽ bản Ma Thì Hồ 1;</t>
  </si>
  <si>
    <t>Đường QL 4H từ ngã ba đường rẽ bản Ma Thì Hồ 1 đến hết ranh giới giáp xã Si Pa phìn;</t>
  </si>
  <si>
    <t>Đường Ma Thì Hồ Chà Tở đoạn từ ranh giới bản Ma Thì Hồ 1 đến ranh giới xã Huổi Lèng;</t>
  </si>
  <si>
    <t>Đường đi bản Huổi Quang từ ranh giới bản Hồ Chim 2 đến ranh giới bản Huổi Hạ xã Na Sang;</t>
  </si>
  <si>
    <t>Xã Sá Tổng</t>
  </si>
  <si>
    <t>Đường QL 6 đoạn từ ranh giới thị xã Mường Lay đến ranh giới xã Hừa Ngài;</t>
  </si>
  <si>
    <t>Đường đi UBND xã từ ranh giới bản Phi 2 đến hết ranh giới bản Dế Da;</t>
  </si>
  <si>
    <t>Xã Pa Ham</t>
  </si>
  <si>
    <t>Đường QL 6 đoạn từ ranh giới xã Hừa Ngài hết ranh giới bản Pa Ham 1, Pa Ham 2;</t>
  </si>
  <si>
    <t>Đường QL 6 đoạn từ ranh giới bản Pa Ham 1 và Pa Ham 2 đi hết ranh giới bản Mường Anh 1, Mường Anh 2;</t>
  </si>
  <si>
    <t>Đường QL 6 đoạn từ ranh giới bản Mường Anh 1, Mường Anh 2 đến ranh giới xã Nận Nèn;</t>
  </si>
  <si>
    <t>Xã Nậm Nèn</t>
  </si>
  <si>
    <t>Đường QL 6 đoạn từ ranh giới xã Pa Ham đến hết ranh giới bản Phiêng Đất A;</t>
  </si>
  <si>
    <t>Đường QL 6 đoạn từ ranh giới bản Phiêng Đất A đến hết ranh giới bản Nậm Cút;</t>
  </si>
  <si>
    <t>Đường QL 6 đoạn từ ranh giới bản Nậm Cút đến ranh giới xã Mường Mùn;</t>
  </si>
  <si>
    <t>Xã Hừa Ngài</t>
  </si>
  <si>
    <t>Đường QL 6 đoạn từ ranh giới xã Sá Tổng đến ranh giới xã Pa Ham;</t>
  </si>
  <si>
    <t>Đường liên xã đoạn từ ranh giới xã Huổi Lèng đến hết ranh giới bản Há Là Chủ A, Há Là Chủ B;</t>
  </si>
  <si>
    <t>Đường liên xã đoạn từ ranh giới bản Há Là Chủ A, Há Là Chủ B đến ranh giới xã Nậm Nèn;</t>
  </si>
  <si>
    <t>Xã Huổi Mí</t>
  </si>
  <si>
    <t>Đường liên xã từ ranh giới xã Nậm Nèn đến hết ranh giới bản Lùng Thàng 1, Lùng Thàng 2;</t>
  </si>
  <si>
    <t>Đường liên xã từ ranh giới bản Lùng Thàng 1, Lùng Thàng 2 đến hết ranh giới bản huổi Mí 1;</t>
  </si>
  <si>
    <t>Trung tâm xã Huổi Mí;</t>
  </si>
  <si>
    <t>Đường liên xã từ ranh giới trung tâm xã đến hết ranh giới bản Huổi Mí 2;</t>
  </si>
  <si>
    <r>
      <t>Đơn vị tính: 1.000 đồng/m</t>
    </r>
    <r>
      <rPr>
        <i/>
        <vertAlign val="superscript"/>
        <sz val="12"/>
        <rFont val="Times New Roman"/>
        <family val="1"/>
      </rPr>
      <t>2</t>
    </r>
  </si>
  <si>
    <t>Dự kiến giá đất năm 2020 - 2024 tại Báo cáo số 344/BC-UBND ngày 14/10/2019</t>
  </si>
  <si>
    <t>ghi chú</t>
  </si>
  <si>
    <t>Dự kiến giá đất năm 2020 - 2024 tại Báo cáo số 372/BC-UBND ngày 31/10/2019</t>
  </si>
  <si>
    <t>VT1</t>
  </si>
  <si>
    <t>VT2</t>
  </si>
  <si>
    <t>VT3</t>
  </si>
  <si>
    <t>Khu quy hoạch trung tâm huyện</t>
  </si>
  <si>
    <t>Đường tỉnh lộ 145 từ giáp ranh giới xã Nà Hỳ với xã Nậm Chua đến hết ranh giới bản Huổi Đáp</t>
  </si>
  <si>
    <t>Chia đoạn đường</t>
  </si>
  <si>
    <t>Đường tỉnh lộ 145 từ giáp ranh giới xã Nà Hỳ với xã Nậm chua đến hết ranh giới bản Huổi Đáp</t>
  </si>
  <si>
    <t>Đường tỉnh lộ 145 từ ranh giới bản Huổi Đáp đến giáp ranh giới xã Nà Khoa với xã Nậm Chua</t>
  </si>
  <si>
    <t>Đường tỉnh lộ 145 từ ranh giới bản Huổi Đáp đến giáp ranh giới xã Nà Khoa với xã Vàng Đán</t>
  </si>
  <si>
    <t>Các đường nội trung tâm huyện còn lại</t>
  </si>
  <si>
    <t>Xã Nà Hỳ</t>
  </si>
  <si>
    <t>Nà Hỳ</t>
  </si>
  <si>
    <t>Đường tỉnh lộ 145B đoạn từ ranh giới xã Chà Nưa đến Km 28 (Ngã ba rẽ vào thao trường diễn tập)</t>
  </si>
  <si>
    <t>Đường tỉnh lộ 145B đoạn từ ranh giới xã Chà Nưa đến Km 28 ( Ngã ba rẽ vào thao trường diễn tập)</t>
  </si>
  <si>
    <t>Đường tỉnh lộ 145B đoạn từ Km 28 (Ngã ba rẽ vào thao trường diễn tập) đến cầu Huổi Bon</t>
  </si>
  <si>
    <t>Đường tỉnh lộ 145B đoạn từ Km 28 ( Ngã ba rẽ vào thao trường diễn tập) đến cầu Huổi Bon</t>
  </si>
  <si>
    <t>Đường tỉnh lộ 145 đoạn từ giáp ranh giới xã Nậm Chua với xã Nà Hỳ đến cầu Huổi Bon</t>
  </si>
  <si>
    <t>Đường tỉnh lộ 145 đoạn từ cổng nông trường 1 cũ (nay là đội sản xuất số 8-Đoàn KT-QP 379) đến cầu Huổi Hoi</t>
  </si>
  <si>
    <t>đổi tên</t>
  </si>
  <si>
    <t>Đường tỉnh lộ 145 từ cầu Huổi Bon đến cổng nông trường 1 cũ (nay là đội sản xuất số 8-Đoàn KT-QP 379)</t>
  </si>
  <si>
    <t>Đường tỉnh lộ 145 đoạn từ cổng nông trường 1 đến cầu Huổi Hoi</t>
  </si>
  <si>
    <t>huyện bỏ đoạn này</t>
  </si>
  <si>
    <t>Đường tỉnh lộ 145 đoạn từ cầu Huổi Hoi đến ranh giới xã Nà Hỳ với xã Vàng Đán</t>
  </si>
  <si>
    <t xml:space="preserve">Đường bê tông nội bản Nà Hỳ 1,2,3 </t>
  </si>
  <si>
    <t>Đường nội, liên thôn bản còn lại</t>
  </si>
  <si>
    <t>Xã Vàng Đán</t>
  </si>
  <si>
    <t>Đường tỉnh lộ 145 đoạn từ ranh giới xã Nà Hỳ đến ranh giới hộ ông Thào A Chỉnh</t>
  </si>
  <si>
    <t>Đường tỉnh lộ 145 đoạn từ hộ ông Thào A Chỉnh đến ngã ba đường mòn Nộc Cốc</t>
  </si>
  <si>
    <t>thêm tên "Nộc Cốc 2"</t>
  </si>
  <si>
    <t>Đường tỉnh lộ 145 đoạn từ ngã ba đường mòn Nộc Cốc đến ranh giới giáp xã Nà Bủng</t>
  </si>
  <si>
    <t>Đường liên bản từ hộ ông Vàng Văn Lịch đến hết đất ông Giàng Pâng Nù</t>
  </si>
  <si>
    <t>Các đường nội, liên thôn, bản</t>
  </si>
  <si>
    <t>Xã Nà Bủng</t>
  </si>
  <si>
    <t>Đường tỉnh lộ 145 từ ranh giới xã Vàng Đán đến trường mầm non Nà Bủng</t>
  </si>
  <si>
    <t>Đường tỉnh lộ 145 từ ranh giới trường mầm non Nà Bủng đến ngã 3 rẽ vào UBND xã Nà Bủng</t>
  </si>
  <si>
    <t>Đường tỉnh lộ 145 đoạn từ ngã 3 rẽ vào UBND xã Nà Bủng đến hộ ông Đỗ Danh Nhân</t>
  </si>
  <si>
    <t>Đường tỉnh lộ 145 đoạn từ ranh giới hộ ông Đỗ Danh Nhân đến đồn biên phòng Nà Bủng</t>
  </si>
  <si>
    <t>Đường tỉnh lộ 145 từ đồn biên phòng Nà Bủng đến cột mốc  số 49</t>
  </si>
  <si>
    <t>Xã Nậm Chua</t>
  </si>
  <si>
    <t>Đoạn từ cầu Huổi Lái xã Nậm Chua - Nà Hỳ</t>
  </si>
  <si>
    <t xml:space="preserve">đổi tên, đổi giá </t>
  </si>
  <si>
    <t xml:space="preserve">Đoạn từ ngã 3 Nậm Chua - Phiêng Ngúa </t>
  </si>
  <si>
    <t>Đoạn từ cầu Huổi Lái xã Nậm Chua - Nậm Nhừ</t>
  </si>
  <si>
    <t>Xã Nậm Tin</t>
  </si>
  <si>
    <t>Từ cầu Huổi Đắp theo đường tỉnh lộ 145 đến bản Tàng Do giáp trường THCS Tàng Do</t>
  </si>
  <si>
    <t>Từ cầu Huổi Đắp theo đường tỉnh lộ TL145 đến bản Tàng Do giáp trường THCS Tàng Do</t>
  </si>
  <si>
    <t>Đường TL 145 từ cầu treo Vàng Lếch đến cầu Huổi Đắp</t>
  </si>
  <si>
    <t>Đoạn từ ngã ba chợ Vàng Lếch đến hết UBND xã Nậm Tin</t>
  </si>
  <si>
    <t xml:space="preserve">Từ trường THCS Tàng Do theo đường TL 145 đến giáp ranh xã Nà Khoa; từ cầu Vàng Lếch đến giáp ranh xã Chà Cang; Các trục đường nội, liên thôn, bản; </t>
  </si>
  <si>
    <t>Các trục đường nội, liên thôn, bản;</t>
  </si>
  <si>
    <t>Xã Nậm Nhừ</t>
  </si>
  <si>
    <t>Đường liên xã đoạn từ ranh giới xã Nà Khoa đến hết ranh giới bản Nậm Nhừ 1</t>
  </si>
  <si>
    <t>Đường liên xã từ ranh giới bản Nậm Nhừ 1 đến hết ranh giới xã Nậm Nhừ</t>
  </si>
  <si>
    <t>Đoạn từ ngã ba đối diện hộ ông Cư A Áo đến đồn biên phòng Nậm Nhừ</t>
  </si>
  <si>
    <t>Nà Khoa</t>
  </si>
  <si>
    <t>Đường tỉnh lộ 145 từ ranh giới xã Nà Khoa với xã Nậm Tin đến ranh giới xã Nà Khoa với xã Nậm Chua</t>
  </si>
  <si>
    <t>Đường liên xã đoạn từ ngã ba Nà Khoa đến cầu ngầm Nà Khoa</t>
  </si>
  <si>
    <t>đổi giá</t>
  </si>
  <si>
    <t>Đường liên xã đoạn từ cầu ngầm Nà Khoa đến hộ ông Lường Văn Ven</t>
  </si>
  <si>
    <t>Đường liên xã đoạn từ giáp ranh giới hộ ông Lường Văn Ven đến ranh giới xã Nà Khoa với xã Nậm Nhừ</t>
  </si>
  <si>
    <t>Đường liên xã đoạn từ cầu ngầm Nà Khoa đến hộ ông Ma Văn Phương</t>
  </si>
  <si>
    <t>Đường liên xã đoạn từ ranh giới hộ ông Ma Văn Phương đến ranh giới xã Nà Khoa với xã Na Cô Sa</t>
  </si>
  <si>
    <t>Các trục đường nội, liên thôn bản</t>
  </si>
  <si>
    <t>Na Cô Sa</t>
  </si>
  <si>
    <t>Đường liên xã đoạn từ ranh giới xã Nà Khoa đến điểm trường tiểu học Huổi Thủng 2</t>
  </si>
  <si>
    <t>Đường liên xã đoạn từ ranh giới xã Nà khoa đến điểm trường tiểu học Huổi Thủng 2</t>
  </si>
  <si>
    <t>Đường liên xã từ cầu 18m trung tâm xã đến hộ ông Tòng Văn Bóng (trường THCS)</t>
  </si>
  <si>
    <t>Đường liên xã từ hộ ông Lò Văn Sơn đến ranh giới xã Quảng Lâm</t>
  </si>
  <si>
    <t>cắt bớt tên</t>
  </si>
  <si>
    <t>Đường liên xã từ điểm trường tiểu học Huôi Thủng 2 đến hết nhà ông Lò Văn Sơn (khu trung tâm xã)</t>
  </si>
  <si>
    <t>Đường liên bản từ giáp nhà ông Tòng Văn Bóng (trường THCS) đến trạm biên phòng Na Cô Sa 2</t>
  </si>
  <si>
    <t>Đường liên xã từ giáp nhà ông Tòng Văn Bóng đến trạm biên phòng Na Cô Sa 2</t>
  </si>
  <si>
    <t>Si Pa Phìn</t>
  </si>
  <si>
    <t>Đường Quốc lộ 4H đoạn từ ranh giới xã Ma Thì Hồ đến cây xăng xã Si Pa Phìn</t>
  </si>
  <si>
    <t>Đường QL 4H đoạn từ ranh giới xã Ma Thì Hồ đến cây xăng xã Si Pa Phìn</t>
  </si>
  <si>
    <t xml:space="preserve">đổi tên </t>
  </si>
  <si>
    <t>Đường QL 4H đoạn từ cây xăng xã Si Pa Phìn đến đài  truyền thanh, truyền hình xã</t>
  </si>
  <si>
    <t>Đường Quốc lộ 4H đoạn từ đài truyền thanh, truyền hình xã đến ranh giới xã Phìn Hồ</t>
  </si>
  <si>
    <t>Đường QL 4H đoạn từ đài truyền thanh, truyền hình xã đến ranh giới xã Phìn Hồ</t>
  </si>
  <si>
    <t>Đường Quốc lộ 4H(1) đoạn từ ngã ba Đội thuế đến cầu trắng Chế Nhù (Ông Đớ)</t>
  </si>
  <si>
    <t>Đường QL 4H(1) đoạn từ ngã ba Đội thuế đến cầu trắng Chế Nhù (Ông Đớ)</t>
  </si>
  <si>
    <t>Đường QL 4H(1) đoạn từ cầu trắng Chế Nhù (Ông Đớ ) đến cửa khẩu Si Pa Phìn</t>
  </si>
  <si>
    <t xml:space="preserve">Đường liên bản đoạn từ ngã 3 trường THCS Tân Phong đến hết trường THCS Tân Phong </t>
  </si>
  <si>
    <t>Đường nội, liên thôn bản</t>
  </si>
  <si>
    <t>Phìn Hồ</t>
  </si>
  <si>
    <t>Xã Phìn Hồ</t>
  </si>
  <si>
    <t>Đường Quốc lộ 4H từ ranh giới giáp xã Si Pa Phìn đến giáp đất hộ Liêu - Vềnh</t>
  </si>
  <si>
    <t>Đường QL 4H từ ranh giới giáp xã Si Pa Phìn đến giáp đất hộ Liêu - Vềnh</t>
  </si>
  <si>
    <t>Đường Quốc lộ 4H từ đất hộ ông Liêu - Vềnh đến đất hộ bà Hồng</t>
  </si>
  <si>
    <t>Đường QL 4H từ đất hộ ông Liêu - Vềnh đến đất hộ bà Hồng</t>
  </si>
  <si>
    <t>Đường Quốc lộ 4H từ giáp đất hộ bà Hồng đến giáp đất hộ ông Măng</t>
  </si>
  <si>
    <t>Đường QL 4H từ giáp đất hộ bà Hồng đến giáp đất hộ ông Măng</t>
  </si>
  <si>
    <t>Đường Quốc lộ 4H từ đất hộ ông Măng đến đất hộ Huệ Nhàn</t>
  </si>
  <si>
    <t>Đường QL 4H từ đất hộ ông Măng đến đất hộ Huệ Nhàn</t>
  </si>
  <si>
    <t>Đường Quốc lộ 4H từ giáp đất hộ Huệ Nhàn đến ranh giới xã Chà Nưa</t>
  </si>
  <si>
    <t>Đường QL 4H từ giáp đất hộ Huệ Nhàn đến ranh giới xã Chà Nưa</t>
  </si>
  <si>
    <t>Đường tỉnh lộ 145B đoạn từ ngã ba Km 45 hướng đi trung tâm huyện Nậm Pồ đến ranh giới xã Phìn Hồ với xã Nà Hỳ</t>
  </si>
  <si>
    <t>Đoạn từ ngã ba rẽ lên trung tâm xã Phìn Hồ đến ngã ba rẽ đi bản Phìn Hồ</t>
  </si>
  <si>
    <t>Chà Nưa</t>
  </si>
  <si>
    <t>Đường QL 4H đoạn từ khe Huổi Phùm giáp ranh tới xã Phìn Hồ đến khe Huổi Kho Phát giáp với bản Nà Sự 1</t>
  </si>
  <si>
    <t>Đường QL 4H đoạn từ khe Huổi Kho Phát bản Nà Sự 1 đến hết ranh giới bản Cấu xã Chà Nưa với xã Chà Cang</t>
  </si>
  <si>
    <t>Đường hướng đi trung tâm huyện từ ranh giới xã Phìn Hồ đến ranh giới xã Nà Hỳ</t>
  </si>
  <si>
    <t>Chà Cang</t>
  </si>
  <si>
    <t>Đường Quốc lộ 4H từ ranh giới xã Chà Cang xã Chà Nưa đến giáp đất hộ ông Vệ Thìn</t>
  </si>
  <si>
    <t>Đường QL 4H từ ranh giới xã Chà Cang xã Chà Nưa đến giáp đất hộ ông Vệ Thìn</t>
  </si>
  <si>
    <t xml:space="preserve">Đường Quốc lộ 4H từ hộ ông Vệ Thìn đến hộ ông Mạnh - Yến </t>
  </si>
  <si>
    <t xml:space="preserve">Đường QL 4H từ hộ ông Vệ Thìn đến hộ ông Mạnh - Yến </t>
  </si>
  <si>
    <t>Đường Quốc lộ 4H từ giáp đất hộ ông Mạnh - Yến đến cầu Huổi Sứng</t>
  </si>
  <si>
    <t>Đường QL 4H từ giáp đất hộ ông Mạnh - Yến đến cầu Huổi Sứng</t>
  </si>
  <si>
    <t>Đường Quốc lộ 4H từ cầu Huổi Sứng đến hết ranh giới xã Chà Cang</t>
  </si>
  <si>
    <t>Đường QL 4H từ cầu Huổi Sứng đến hết ranh giới xã Chà Cang</t>
  </si>
  <si>
    <t>Đường tỉnh lộ 150 từ ngã ba chợ Chà Cang đến cầu Chà Cang</t>
  </si>
  <si>
    <t>Đường tỉnh lộ 150 từ cầu Chà Cang đến hộ ông Lê Văn Thiết</t>
  </si>
  <si>
    <t>Đường tỉnh lộ 150 từ giáp đất hộ ông Lê Văn Thiết đến ranh giới xã Chà Cang với xã Chà Tở</t>
  </si>
  <si>
    <t>Đường tỉnh lộ 145 từ cầu Nậm Pồ đến ranh giới xã Chà Cang với xã Nậm Tin</t>
  </si>
  <si>
    <t>Đoạn từ trạm điện lực đến nhà văn hóa bản Mới</t>
  </si>
  <si>
    <t>Các đường liên, nội thôn bản</t>
  </si>
  <si>
    <t>Pa Tần</t>
  </si>
  <si>
    <t>Đường Quốc lộ 4H đoạn từ ranh giới xã Chà Cang đến ngã ba Huổi Sâu</t>
  </si>
  <si>
    <t>Đường QL 4H đoạn từ ranh giới xã Chà Cang đến ngã ba Huổi Sâu</t>
  </si>
  <si>
    <t>Đường Quốc lộ 4H đoạn từ ngã ba Huổi Sâu đến khe Huổi Ngoong</t>
  </si>
  <si>
    <t>Đường QL 4H đoạn từ ngã ba Huổi Sâu đến khe Huổi Ngoong</t>
  </si>
  <si>
    <t>Đường Quốc lộ 4H đoạn từ khe Huổi Ngoong đến ranh giới xã Quảng Lâm</t>
  </si>
  <si>
    <t>Đường QL 4H đoạn từ khe Huổi Ngoong đến ranh giới xã Quảng Lâm</t>
  </si>
  <si>
    <t>Chà Tở</t>
  </si>
  <si>
    <t>Đường tỉnh lộ 150 đoạn từ ranh giới xã Chà Cang với xã Chà Tở đến hết ranh giới bản Nà Én với bản Nà Pẩu</t>
  </si>
  <si>
    <t>Đường tỉnh lộ 150 đoạn từ ranh giới bản Nà Pẩu Đến hết ranh giới bản Nà Mười ( TT xã)</t>
  </si>
  <si>
    <t>Đường tỉnh lộ 150 đoạn từ ranh giới bản Nà Mười đến ranh giới xã Chà Tở với xã Mường Tùng</t>
  </si>
  <si>
    <t>Nậm Khăn</t>
  </si>
  <si>
    <t>Đường liên xã đoạn từ ranh giới xã Nậm Khăn với xã Chà Tở đến giáp đất hộ ông Lành Văn Thiết</t>
  </si>
  <si>
    <t>thay đổi giá</t>
  </si>
  <si>
    <t xml:space="preserve">Đường liên xã đoạn từ hộ ông Lành Văn Thiết đến giáp đất ông Poòng Văn Kính </t>
  </si>
  <si>
    <t xml:space="preserve">Đường liên xã đoạn từ ông Poòng Văn Kính đến cầu Nậm Khăn </t>
  </si>
  <si>
    <t>VT 1</t>
  </si>
  <si>
    <t>Xã Mường Báng</t>
  </si>
  <si>
    <t>Đoạn 8: Từ hết đất nhà ông Chiến Vấn - thửa 6 tờ BĐ 145 đến hết đất bờ sông Ún bao gồm cả phía đối diện (dọc theo trục đường chính)</t>
  </si>
  <si>
    <t>Các đoạn đường còn lại trong khu tái định cư Huổi Lực</t>
  </si>
  <si>
    <t>Các thôn bản vùng thấp xã Mường Báng</t>
  </si>
  <si>
    <t>Các thôn bản vùng cao xã Mường Báng</t>
  </si>
  <si>
    <t>Xã Xá Nhè</t>
  </si>
  <si>
    <t>Khu vực trung tâm xã: Từ ngã ba đường trung tâm xã  hướng đường đi Tả Huổi Tráng và hướng đi xã Mường Đun (bán kính 400m tính từ ngã ba đường); Từ ngã ba đường trung tâm xã hướng đường đi ra Tỉnh lộ 140 đến đường vào hang động xã Xá Nhè</t>
  </si>
  <si>
    <t>Các thôn, bản còn lại</t>
  </si>
  <si>
    <t>Xã Tả Sìn Thàng</t>
  </si>
  <si>
    <t>Xã Mường Đun</t>
  </si>
  <si>
    <t>Xã Sính Phình</t>
  </si>
  <si>
    <t>Xã Tủa Thàng</t>
  </si>
  <si>
    <t>Xã Tả Phìn</t>
  </si>
  <si>
    <t>Xã Sín Chải</t>
  </si>
  <si>
    <t>Xã Lao Xả Phình</t>
  </si>
  <si>
    <t>Xã Huổi Só</t>
  </si>
  <si>
    <t>Xã Trung Thu</t>
  </si>
  <si>
    <t>vị trí 
còn lại</t>
  </si>
  <si>
    <t>Trục đường Tỉnh lộ 142.</t>
  </si>
  <si>
    <t>Đoạn từ giáp thửa số 56 tờ bản đồ số 7 (Từ nút giao với đường NC12) đến đầu cầu Tạo Sen.</t>
  </si>
  <si>
    <t>Đoạn từ đầu cầu Tạo Sen hết địa phận thị xã Mường Lay.</t>
  </si>
  <si>
    <t>Đường tỉnh lộ 142 đoạn từ đầu cầu Nam Nậm Cản đến hết đất thửa số 56 tờ bản đồ số 7 (nút giao với đường NC12 hết bản Na Ka)</t>
  </si>
  <si>
    <t>Trục đường Quốc lộ 12.</t>
  </si>
  <si>
    <t>Đoạn từ điểm giao địa phận phường Na Lay đến nam Cầu Huổi Hái.</t>
  </si>
  <si>
    <t>Đoạn từ nam cầu Huổi Hái đến nam Huổi Phán</t>
  </si>
  <si>
    <t>Đoạn từ nam cầu Huổi Phán đến hết địa phận thị xã Mường Lay</t>
  </si>
  <si>
    <t>Đường giao thông nội bộ khu TĐC Bản Bắc 1, Bắc 2, Bản Ổ, Bản Na Ka.</t>
  </si>
  <si>
    <t>Đường N19A: Đoạn từ nút giao với đường N13A đến ngã ba giao nhau với đường CK1 và đường N13A ;</t>
  </si>
  <si>
    <t>Đường N13A: Đoạn từ nút giao với đường Quốc lộ 12 đến ngã ba giao nhau với đường CK1 và đường N19A.</t>
  </si>
  <si>
    <t>Đường N8A: Đoạn từ nút giao đường N13A về phía bắc đến nút giao với đường N13A (cạnh khe huổi Bắc).</t>
  </si>
  <si>
    <t>Đường NC14: Đoạn từ nút giao với Tỉnh Lộ 142 đến nút giao với đường NC12.</t>
  </si>
  <si>
    <t>Đường NC12: Đoạn từ giao nhau với đường NC14 chạy ven hồ đến nút giao với đường Tỉnh Lộ 142.</t>
  </si>
  <si>
    <t>Các bản vùng cao</t>
  </si>
  <si>
    <t>Bản Hô Huổi Luông</t>
  </si>
  <si>
    <t>Bản Hô Nậm Cản</t>
  </si>
  <si>
    <t>Bản Huổi Luân</t>
  </si>
  <si>
    <t>Các đường nội bản vùng thấp</t>
  </si>
  <si>
    <t>- Đường nhựa</t>
  </si>
  <si>
    <t>- Các trục đường bê tông nội bản</t>
  </si>
  <si>
    <t xml:space="preserve">- Các trục đường đất nội bản </t>
  </si>
  <si>
    <t>2.4. HUYỆN MƯỜNG ẢNG</t>
  </si>
  <si>
    <t>2.5. HUYỆN TUẦN GIÁO</t>
  </si>
  <si>
    <r>
      <t xml:space="preserve">Các đường còn lại thuộc các bản: </t>
    </r>
    <r>
      <rPr>
        <sz val="14"/>
        <rFont val="Times New Roman"/>
        <family val="1"/>
      </rPr>
      <t>Pa Pốm, Tân Quang, Huổi Lơi</t>
    </r>
  </si>
  <si>
    <t xml:space="preserve"> -Đoạn từ tiếp giáp thửa 19 TBĐ 51 (Đối diện bên kia đường tiếp giáp thửa 247 TBĐ 50) đến hết địa giới thành phố Điện Biên Phủ</t>
  </si>
  <si>
    <t>2.2. HUYỆN ĐIỆN BIÊN</t>
  </si>
  <si>
    <r>
      <t xml:space="preserve">Đường vành đai 2 (Noong Bua - Pú Tửu): </t>
    </r>
    <r>
      <rPr>
        <sz val="12"/>
        <rFont val="Times New Roman"/>
        <family val="1"/>
      </rPr>
      <t>Đoạn tiếp giáp thành phố Điện Biên Phủ đến ngã tư đường rẽ vào đội 2, đội 10.</t>
    </r>
  </si>
  <si>
    <r>
      <t xml:space="preserve">Đường vành đai 2 (Noong Bua - Pú Tửu): </t>
    </r>
    <r>
      <rPr>
        <sz val="12"/>
        <rFont val="Times New Roman"/>
        <family val="1"/>
      </rPr>
      <t>Đoạn tiếp giáp từ ngã tư đường rẽ vào đội 2, đội 10 đến giáp trường tiểu học số 1 Thanh Xương.</t>
    </r>
  </si>
  <si>
    <r>
      <t xml:space="preserve">Đường đi Pú Tửu: </t>
    </r>
    <r>
      <rPr>
        <sz val="12"/>
        <rFont val="Times New Roman"/>
        <family val="1"/>
      </rPr>
      <t>Đoạn từ tiếp giáp vị trí 3 QL 279 qua ngã ba Huổi Hốc đi đội 7 đến Kênh thủy nông; qua đội 11 đến Kênh thủy nông.</t>
    </r>
  </si>
  <si>
    <t>1.13</t>
  </si>
  <si>
    <t>Các đường liên thôn, nội thôn, ngõ Khu vực bản Ten, bản Pá Luống, Đội C17; bản Bom La; bản Noong Nhai và Đội 18 (trừ các vị trí 1, 2, 3 QL279)</t>
  </si>
  <si>
    <t>Đường phía Đông: Đoạn từ giáp xã Thanh An đến hết ranh giới thành phố Điện Biên Phủ</t>
  </si>
  <si>
    <r>
      <t>QL 279:</t>
    </r>
    <r>
      <rPr>
        <sz val="12"/>
        <rFont val="Times New Roman"/>
        <family val="1"/>
      </rPr>
      <t xml:space="preserve"> Đoạn từ đường rẽ vào bản Mới Noong Ứng đến giáp xã Noong Hẹt (hết đất nhà ông Thắng thôn Hoàng Công Chất).</t>
    </r>
  </si>
  <si>
    <t>Đoạn từ tiếp giáp vị trí 3 QL 279 qua thôn Trại giống đến Kênh thủy nông</t>
  </si>
  <si>
    <r>
      <t>Quốc lộ 279:</t>
    </r>
    <r>
      <rPr>
        <sz val="12"/>
        <rFont val="Times New Roman"/>
        <family val="1"/>
      </rPr>
      <t xml:space="preserve"> Đoạn từ cổng phụ chợ Bản Phủ đến cống giáp Chi nhánh Ngân hàng Nông Nghiệp Bản Phủ</t>
    </r>
  </si>
  <si>
    <r>
      <t>Đường đi vào UBND xã:</t>
    </r>
    <r>
      <rPr>
        <sz val="12"/>
        <rFont val="Times New Roman"/>
        <family val="1"/>
      </rPr>
      <t xml:space="preserve"> Đoạn từ đầu bản Bông đến hết Trường Mầm non</t>
    </r>
  </si>
  <si>
    <t>Xã Pom Lót</t>
  </si>
  <si>
    <r>
      <t>QL 279:</t>
    </r>
    <r>
      <rPr>
        <sz val="12"/>
        <rFont val="Times New Roman"/>
        <family val="1"/>
      </rPr>
      <t xml:space="preserve"> Đoạn từ đất nhà  ông Nguyễn Văn Hà đối diện về hướng đông là đất nhà ông Nguyễn Văn Thống đến đường rẽ vào Nghĩa trang nhân dân Pom Lót (đối diện là hết đất nhà ông Nguyễn Văn Vũ) bao gồm cả hai bên đường</t>
    </r>
  </si>
  <si>
    <r>
      <t>QL 279:</t>
    </r>
    <r>
      <rPr>
        <sz val="12"/>
        <rFont val="Times New Roman"/>
        <family val="1"/>
      </rPr>
      <t xml:space="preserve"> Đoạn từ cầu Pắc Nậm đến cầu bản Na Hai (Hết đất nhà ông Hương Nhung)</t>
    </r>
  </si>
  <si>
    <r>
      <t>QL 279:</t>
    </r>
    <r>
      <rPr>
        <sz val="12"/>
        <rFont val="Times New Roman"/>
        <family val="1"/>
      </rPr>
      <t xml:space="preserve"> Đoạn từ cầu bản Na Hai (hết đất ông Hương Nhung) đến giáp xã Na Ư </t>
    </r>
  </si>
  <si>
    <r>
      <t>Đường đi ĐBĐ:</t>
    </r>
    <r>
      <rPr>
        <sz val="12"/>
        <rFont val="Times New Roman"/>
        <family val="1"/>
      </rPr>
      <t xml:space="preserve"> Đoạn từ cầu bê tông (gần ngõ nhà ông Hùng) hướng đi Điện Biên Đông đến hết nhà ông Vui (Quán cơm bình dân); hướng đi theo đường phía đông đến hết đất nhà ông Nguyễn Văn Tân (đối diện là hết đất nhà ông Cao Trọng Trường).  </t>
    </r>
  </si>
  <si>
    <r>
      <t>Đường đi ĐBĐ:</t>
    </r>
    <r>
      <rPr>
        <sz val="12"/>
        <rFont val="Times New Roman"/>
        <family val="1"/>
      </rPr>
      <t xml:space="preserve"> Đoạn từ giáp đất nhà ông Đỗ Văn Hữu bản Đon Đứa đến cầu bê tông (gần ngõ  nhà  ông Hùng)</t>
    </r>
  </si>
  <si>
    <r>
      <t xml:space="preserve">Đường đi ĐBĐ: </t>
    </r>
    <r>
      <rPr>
        <sz val="12"/>
        <rFont val="Times New Roman"/>
        <family val="1"/>
      </rPr>
      <t>Đoạn từ giáp đất nhà ông Vui (quán cơm bình dân) đến cầu bê tông giáp doanh trại Bộ đội</t>
    </r>
  </si>
  <si>
    <r>
      <t xml:space="preserve">Đường đi ĐBĐ: </t>
    </r>
    <r>
      <rPr>
        <sz val="12"/>
        <rFont val="Times New Roman"/>
        <family val="1"/>
      </rPr>
      <t>Đoạn từ giáp cầu bê tông giáp doanh trại Bộ đội đến giáp xã Núa Ngam</t>
    </r>
  </si>
  <si>
    <t>Đoạn từ ngã tư UBND về hướng đi hồ Cô Lôm (hết thửa số 173 tờ bản đồ 23-e, ngõ vào nhà ông Liên).</t>
  </si>
  <si>
    <t>Đoạn  từ hết vị trí 3 Quốc lộ 12 qua  ngã tư Tông Khao đến hết trường tập lái; đến hết đất nhà ông Phùng Văn Tâm (bản Hồng Lạnh); hướng đi theo đường phía tây giáp xã Thanh Luông.</t>
  </si>
  <si>
    <t>Đường từ ngã ba Nghĩa trang C1 đến tiếp nối đường đi Hua Pe (trừ các vị trí 1,2,3 của đoạn này)</t>
  </si>
  <si>
    <t>Ngã ba Trung đoàn 741: về phía Bắc đến giáp thành phố Điện Biên Phủ, về phía Tây đến hết nhà ông Đắc, về phía Đông đến hết đất Bệnh viện 7/5 (tiếp giáp trục đường vào UBND xã Thanh Hưng).</t>
  </si>
  <si>
    <r>
      <t>Khu trung tâm ngã tư C4:</t>
    </r>
    <r>
      <rPr>
        <sz val="12"/>
        <rFont val="Times New Roman"/>
        <family val="1"/>
      </rPr>
      <t xml:space="preserve"> Về phía Bắc hết đất nhà ông Bùi Cương đối diện là bà Uyên; về phía Đông đến cầu treo C4; về phía Tây hết đất nhà bà Chén đối diện là nhà ông Ngô Duy Thống; về phía Nam hết đất nhà ông Nguyễn Đức Lời đối diện là nhà ông Tuyết Minh</t>
    </r>
  </si>
  <si>
    <r>
      <t xml:space="preserve">Đường Ngã tư Pa Lếch đi UBND xã: </t>
    </r>
    <r>
      <rPr>
        <sz val="12"/>
        <rFont val="Times New Roman"/>
        <family val="1"/>
      </rPr>
      <t>Đoạn tiếp giáp nhà ông Thắng đến hết đường nhựa (hết đất nhà ông Du)</t>
    </r>
  </si>
  <si>
    <t>CÁC XÃ VÙNG NGOÀI</t>
  </si>
  <si>
    <r>
      <t xml:space="preserve">QL 279: </t>
    </r>
    <r>
      <rPr>
        <sz val="12"/>
        <rFont val="Times New Roman"/>
        <family val="1"/>
      </rPr>
      <t>Đoạn từ giáp huyện Mường Ảng đến cầu bản Xôm</t>
    </r>
  </si>
  <si>
    <r>
      <t>QL 279:</t>
    </r>
    <r>
      <rPr>
        <sz val="12"/>
        <rFont val="Times New Roman"/>
        <family val="1"/>
      </rPr>
      <t xml:space="preserve"> Đoạn từ giáp xã Nà Tấu đến km 60</t>
    </r>
  </si>
  <si>
    <r>
      <t>QL279C</t>
    </r>
    <r>
      <rPr>
        <sz val="12"/>
        <rFont val="Times New Roman"/>
        <family val="1"/>
      </rPr>
      <t>: Đoạn Từ đường rẽ lên bản Tân Quang đến Cầu Na Phay (Đường đôi)</t>
    </r>
  </si>
  <si>
    <r>
      <t>QL279C</t>
    </r>
    <r>
      <rPr>
        <sz val="12"/>
        <rFont val="Times New Roman"/>
        <family val="1"/>
      </rPr>
      <t>: Đoạn từ Cầu Na Phay đến cầu Huổi Lếch (Đường đôi)</t>
    </r>
  </si>
  <si>
    <r>
      <t xml:space="preserve">QL 279C: </t>
    </r>
    <r>
      <rPr>
        <sz val="12"/>
        <rFont val="Times New Roman"/>
        <family val="1"/>
      </rPr>
      <t>Đoạn đường đôi từ trường Trung học cơ sở Phu Luông đến Cầu Na Há 2</t>
    </r>
  </si>
  <si>
    <r>
      <t xml:space="preserve">Khu trung tâm xã: </t>
    </r>
    <r>
      <rPr>
        <sz val="12"/>
        <rFont val="Times New Roman"/>
        <family val="1"/>
      </rPr>
      <t>Đoạn từ cống bê tông (đầu bản Na Ư) đi vào bản đến mương bê tông (hết Trường Mầm non); ngã rẽ đi Púng Bửa đến đỉnh Yên ngựa cây me</t>
    </r>
  </si>
  <si>
    <t xml:space="preserve">Từ ngã ba bản Pa Xa Lào đi qua ngã ba đường lên Động Pa Thơm đến thác nước </t>
  </si>
  <si>
    <t>2.3. HUYỆN ĐIỆN BIÊN ĐÔNG</t>
  </si>
  <si>
    <t>Chợ trung tâm cụm xã Suối Lư</t>
  </si>
  <si>
    <t xml:space="preserve"> Khu vực trục đường chính cầu Suối Lư đến hết Khu quy hoạch trung tâm cụm xã hướng Suối Lư - Phì Nhừ (đầu cầu Suối Lư đến hết thửa số 10 tờ bản đồ 194 đất nhà ông Phạm Quang Hưng)</t>
  </si>
  <si>
    <t>Khu vực còn lại của trung tâm cụm xã theo quy hoạch</t>
  </si>
  <si>
    <t xml:space="preserve">Các bản còn lại xa trung tâm xã </t>
  </si>
  <si>
    <t xml:space="preserve"> Trung tâm UBND xã (từ đường vào bản Xì Cơ đến hết đất nhà ông Tuần; đường vào bản Trung Sua 500m) </t>
  </si>
  <si>
    <t xml:space="preserve"> Khu vực trục đường chính cầu Suối Lư từ đất nhà bà Trần Thị Hường đến hết đất nhà ông Nguyễn Văn Toàn (từ thửa số 36 tờ bản đồ 124 thửa số 33 tờ bản đồ 124)</t>
  </si>
  <si>
    <t xml:space="preserve"> Các bản dọc đường QL 12</t>
  </si>
  <si>
    <t xml:space="preserve">Ngã ba Trại Bò từ thửa đất số 270 tờ bản đồ 20 (Vàng Quốc Minh – Vừ Thị Dợ) hướng đi trung tâm huyện 1 km </t>
  </si>
  <si>
    <t xml:space="preserve"> Các bản còn lại xa trung tâm xã</t>
  </si>
  <si>
    <t xml:space="preserve"> Khu vực ngã ba lên UBND xã bám theo đường huyện lộ hướng đi thành phố Điện Biên Phủ 300m, hướng đi bản Pu Nhi hết bản Nậm Ngám A (chân đập) (Lấy trọn thửa)</t>
  </si>
  <si>
    <t xml:space="preserve"> Các bản dọc trục đường huyện lộ </t>
  </si>
  <si>
    <t xml:space="preserve"> Khu vén dân tái định cư</t>
  </si>
  <si>
    <t>- Các lô từ N1 đến N26</t>
  </si>
  <si>
    <t>- Các lô từ N26-1 đến N28-2</t>
  </si>
  <si>
    <t>- Các lô từ N34 đến N52</t>
  </si>
  <si>
    <t>- Các lô từ N53 đến N70</t>
  </si>
  <si>
    <t xml:space="preserve"> Đoạn Trung tâm UBND xã (bám theo trục đường giao thông liên xã, từ đất nhà ông Tòng Văn Hiên đến ngã ba đi Na Ngua, Pá Khôm)</t>
  </si>
  <si>
    <t xml:space="preserve"> Đoạn Từ nhà ông Tòng Văn Hiên đến giáp xã Mường Luân</t>
  </si>
  <si>
    <t xml:space="preserve"> Ngã 3 đi Na Ngua, Pá Khôm đến đến cầu bê tông bản Na Ngua - đến cầu Pá Khôm (Nậm Mạt)</t>
  </si>
  <si>
    <t xml:space="preserve"> Các bản vùng thấp (bản Pá Nặm A, B, bản Kéo, bản Co Mỵ)</t>
  </si>
  <si>
    <t>Đoạn từ cầu treo vào UBND xã mới, ngã 3 hướng đi xã Phì Nhừ 600m</t>
  </si>
  <si>
    <t xml:space="preserve"> Đoạn đường bê tông từ bản Pá Nặm đi xã Phì Nhừ</t>
  </si>
  <si>
    <t xml:space="preserve"> Đoạn từ trung tâm bản Kéo đi sông Mã, từ trung tâm bản Kéo đi Mường Luân, từ trung tâm bản Kéo đi bản Cang</t>
  </si>
  <si>
    <t xml:space="preserve"> Trung tâm UBND xã (từ cầu Na Phát đến cổng trường THCS Na Phát, theo đường đi Xa Dung đến hết đất nhà ông Hoàng Bá Hà)</t>
  </si>
  <si>
    <t xml:space="preserve">Các bản dọc trục đường liên xã </t>
  </si>
  <si>
    <t xml:space="preserve"> Đoạn từ cầu Na Phát đến thửa 294 tờ bản đồ 101 (Lường Văn Lún – Quàng Thị Pâng)</t>
  </si>
  <si>
    <t>Đoạn từ nhà ông Hoàng Bá Hà đến ngầm Huổi Nhóng</t>
  </si>
  <si>
    <t xml:space="preserve"> Trung tâm UBND xã (bám theo trục đường: đi bản Chóng 600m, đi Phì Nhừ 300m, đi Na Son 500m, lấy trọn thửa đất)</t>
  </si>
  <si>
    <t>Các bản dọc trục đường liên xã</t>
  </si>
  <si>
    <t xml:space="preserve"> Đường bê tông từ trung tâm UBND xã đến hết đất nhà ông Giàng Nhìa Sùng (vợ Vàng Thị Dếnh) (lấy trọn thửa)</t>
  </si>
  <si>
    <t xml:space="preserve">Trung tâm UBND xã mới đến ngã 3 đường đi Tìa Mùng </t>
  </si>
  <si>
    <t>Đoạn từ trụ sở UBND xã mới sang xã Tìa Dình 1 km</t>
  </si>
  <si>
    <t xml:space="preserve"> Các bản dọc trục đường liên xã</t>
  </si>
  <si>
    <t>Trung tâm UBND xã (bám theo trục đường chính bắt đầu từ cổng hàng rào của bản Tìa Dình 1 đến hết cống nước của trạm Y tế xã Tìa Dình)</t>
  </si>
  <si>
    <t>Từ ngã 3 Trạm y tế xã Tìa Dình đến khu tái định cư di rời các hộ dân bản Tìa Dình B, C ra khỏi khu sạt lở</t>
  </si>
  <si>
    <t xml:space="preserve"> Trung tâm UBND xã (hướng đi xã Mường Nhà đến hết đất nhà ông Lầu A Chía - Sềnh Thị Xua; hướng đi Phình Giàng 700m)</t>
  </si>
  <si>
    <t xml:space="preserve"> Trung tâm UBND xã (bán kính 400 m so với trụ sở UBND xã, lấy trọn thửa đất)</t>
  </si>
  <si>
    <t xml:space="preserve"> Bản Tà Té A, B, C, D (Trường tiểu học Tà Té bán kính 150 m so với điểm trường)</t>
  </si>
  <si>
    <t>Đoạn đường đi bản Mới: Từ cầu bản Lé đến hết bản mới (gia đình ông Lò Văn Chỉnh)</t>
  </si>
  <si>
    <t>Đoạn đường QL 279 trung tâm xã Búng Lao: Từ đầu cầu bản Bó đến đầu cầu treo bản Búng</t>
  </si>
  <si>
    <t>Đoạn từ đường rẽ vào bản Xuân Tre đến hết đất gia đình ông Doan Linh (Đối diện trạm bơm nước)</t>
  </si>
  <si>
    <t>Trung nt sửa</t>
  </si>
  <si>
    <t>Đoạn từ Cầu bản Hồng Sọt đến mốc 364 (Búng Lao Ẳng Tở)</t>
  </si>
  <si>
    <t>Từ biên đất gia đình ông Tòng Văn Trưởng bản Bon đi qua trung tâm xã đến hết đất gia đình ông Chơi Tuấn bản Lạn</t>
  </si>
  <si>
    <t>Đoạn từ biên đất gia đình ông Quàng Văn Học bản Lịch Cang đến hết đất gia đình ông Lò Văn Hùng bản Ten.</t>
  </si>
  <si>
    <t>Các bản: Hua Ca, bản Hới 1, bản Hới 2, bản Món, bản Có, bản Đứa</t>
  </si>
  <si>
    <t>Các bản: Tênh Lá, Trung Dình</t>
  </si>
  <si>
    <t xml:space="preserve">Từ đất nhà ông Lại Cao Mạ đối diện là nhà ông Phạm Cao Lương đến UBND xã </t>
  </si>
  <si>
    <t>Đường Quốc lộ 4H: Đoạn từ bản Huổi Ban đến khe suối giáp nhà Ông Giàng A Páo (thửa 39 tờ bản đồ 172)</t>
  </si>
  <si>
    <t>Đường Quốc lộ 4H: Đoạn từ cầu Nậm Pố đến Cầu bê tông (hết thửa 110 tờ bản đồ 130)</t>
  </si>
  <si>
    <t>Đường liên bản: Đoạn từ ngã tư Viện kiểm sát đến thửa 205 tờ bản đồ 105 (bản Nà Pán) đường đi đồn biên phòng Mường Nhé</t>
  </si>
  <si>
    <t>Đường Quốc lộ 4H: Đoạn từ ranh giới giáp xã Pa Tần đến hết ranh giới bản Quảng Lâm, bản Trạm Búng</t>
  </si>
  <si>
    <t>Đường Quốc lộ 4H: Đoạn từ nhà ông Nguyễn Văn Dũng (Thửa 79 tờ bản đồ 159) đến cầu Mường Toong (Khu trung tâm xã)</t>
  </si>
  <si>
    <t>Các đường nội liên thôn bản còn lại</t>
  </si>
  <si>
    <t>Các bản Long San, Tá Khoa Pá, Pa Ma, Chiếu Sừng, Tà Ló San</t>
  </si>
  <si>
    <t>Quốc lộ 4H2: Trạm quản lý đường bộ 1 (Cung 24 quốc lộ 4H2) đến nhà Ông Pờ Dần Sinh</t>
  </si>
  <si>
    <t>2.7. HUYỆN MƯỜNG CHÀ</t>
  </si>
  <si>
    <t>Đường QL12 đoạn từ ranh giới xã Mường Pồn huyện Điện Biên đến hết ranh giới bản Púng Giắt 1;</t>
  </si>
  <si>
    <t>Đường QL12 đoạn từ ranh giới xã Mường Mươn đến cầu Mường Mươn;</t>
  </si>
  <si>
    <t>Đường QL12 đoạn từ cầu Mường Mươn đến ranh giới thị trấn Mường Chà;</t>
  </si>
  <si>
    <t>Đường QL12 đoạn từ ranh giới thị trấn Mường Chà đến hết ranh giới bản Háng Lìa;</t>
  </si>
  <si>
    <t>Đường QL12 đoạn từ tiếp giáp bản Háng Lìa đến hết ranh giới bản Sa Lông 1;</t>
  </si>
  <si>
    <t>Đường QL12 đoạn từ ranh giới bản Sa Lông 1 đến ranh giới xã Huổi Lèng;</t>
  </si>
  <si>
    <t>Đường QL12 đoạn từ ranh giới xã Sa Lông đến hết ranh giới bản Huổi Toóng 1;</t>
  </si>
  <si>
    <t>Đường QL12 đoạn từ ranh giới bản Huổi Toóng 1 đến ranh giới xã Mường Tùng;</t>
  </si>
  <si>
    <t>Đường Mường Tùng đi Chà Tở (hết địa phận xã Mường Tùng)</t>
  </si>
  <si>
    <t>2.8. HUYỆN NẬM PỒ</t>
  </si>
  <si>
    <t>Đường tỉnh lộ 145 đoạn từ hộ ông Thào A Chỉnh đến ngã ba đường mòn Nộc Cốc 2</t>
  </si>
  <si>
    <t>Đường liên bản từ hộ ông Vàng Văn Lịch đến hết đất ông Giàng Pàng Nù</t>
  </si>
  <si>
    <t>Đường tỉnh lộ 145 từ cầu treo Vàng Lếch đến cầu Huổi Đắp</t>
  </si>
  <si>
    <t xml:space="preserve">Từ trường THCS Tàng Do theo đường tỉnh lộ 145 đến giáp ranh xã Nà Khoa; từ cầu Vàng Lếch đến giáp ranh xã Chà Cang; </t>
  </si>
  <si>
    <t>Xã Nà Khoa</t>
  </si>
  <si>
    <t>Xã Na Cô Sa</t>
  </si>
  <si>
    <t>Đường liên xã từ điểm trường tiểu học Huôi Thủng 2 đến  nhà ông Lò Văn Sơn (khu trung tâm xã)</t>
  </si>
  <si>
    <t>Xã Si Pa Phìn</t>
  </si>
  <si>
    <t>Đường Quốc lộ  4H đoạn từ cây xăng xã Si Pa Phìn đến đài truyền thanh, truyền hình xã</t>
  </si>
  <si>
    <t>Đường Quốc lộ 4H(1) đoạn từ cầu trắng Chế Nhù (Ông Đớ) đến cửa khẩu Si Pa Phìn</t>
  </si>
  <si>
    <t>Xã Chà Nưa</t>
  </si>
  <si>
    <t>Đường Quốc lộ 4H đoạn từ khe Huổi Phủm giáp ranh tới xã Phìn Hồ đến khe Huổi Co Phát giáp với bản Nà Sự 1</t>
  </si>
  <si>
    <t>Đường Quốc lộ 4H đoạn từ khe Huổi Co Phát bản Nà Sự 1 đến hết ranh giới bản Cấu xã Chà Nưa với xã Chà Cang</t>
  </si>
  <si>
    <t>Xã Chà Cang</t>
  </si>
  <si>
    <t>Xã Pa Tần</t>
  </si>
  <si>
    <t>Xã Chà Tở</t>
  </si>
  <si>
    <t>Đường tỉnh lộ 150 đoạn từ ranh giới bản Nàn Pẩu đến hết ranh giới bản Nà Mười ( TT xã)</t>
  </si>
  <si>
    <t>Xã Nậm Khăn</t>
  </si>
  <si>
    <t>Đường nội bộ 20,5m (Các lô LK13+LK14)</t>
  </si>
  <si>
    <t>Đường nội bộ 13m (Lô LK2+LK3+LK15+LK16+LK17+LK18+LK19+LK21)</t>
  </si>
  <si>
    <t>Đường nội bộ 11m (Các lô LK4+LK5+LK6+LK7+LK14+LK15)</t>
  </si>
  <si>
    <t>Đoạn đường liên bản từ đầu cầu bản Búng (gia đình ông Lò Văn Phương Bắc) đến hết sân vận động cũ được chia thành 03 đoạn nhỏ</t>
  </si>
  <si>
    <t>Hỏi em Liên MA sửa ngày 11/11/2019</t>
  </si>
  <si>
    <t>Đoạn đường liên bản từ đầu cầu bản Búng (gia đình ông Lò Văn Phương Bắc) đến hết đất gia đình ông Lò Văn Bang (bản Búng)</t>
  </si>
  <si>
    <t>Đoạn từ nhà ông Lò Văn Nuôi (bản Xuân Món) đến hết đất sân vận động cũ</t>
  </si>
  <si>
    <t>Đoạn 1: Từ Cầu Dốc Vàng- phía Mường Báng đến hết đất nhà ông Đoàn Hằng- thửa 58 tờ BĐ 108- giáp với đất nhà ông Thắng Dung- thửa 57 tờ BĐ 108 (bao gồm cả phía đối diện từ nhà ông Biên Xâm- thửa 668 tờ BĐ 97 đến hết đất nhà ông Thân Hương- thửa 24 tờ BĐ 108).</t>
  </si>
  <si>
    <t>2.9. HUYỆN TỦA CHÙA</t>
  </si>
  <si>
    <t>Đoạn 2: Từ nhà ông Nguyên- thửa 59  tờ BĐ 108 (cạnh nhà Đoàn Hằng) đến giáp đất mó nước- thửa 487 tờ BĐ 109 (bao gồm cả phía đối diện).</t>
  </si>
  <si>
    <t>Đoạn 3: Từ hết đất mó nước -  thửa 487 tờ BĐ 109 đến trụ sở UBND xã Mường Báng - thửa 107 tờ BĐ 122 (bao gồm cả phía đối diện).</t>
  </si>
  <si>
    <t>Đoạn 4: Từ nhà bà Minh An- thửa 144 tờ BĐ 121 đến hết đất nhà ông Lò Văn Phởi - thửa 555 tờ BĐ 120 cạnh ngã ba (bao gồm cả phía đối diện).</t>
  </si>
  <si>
    <t>Đoạn 5: Từ hết đất trụ sở UBND xã Mường Báng - thửa 107 tờ BĐ 122) đến đất của điểm trường Đội 10- thửa 194 tờ BĐ 137 (bao gồm cả phía đối diện )</t>
  </si>
  <si>
    <t>Đoạn 6: Từ hết đất tường bao điểm trường đội 10 - thửa 4 tờ BĐ 146 đến đỉnh dốc trám- biển chè Tuyết Shan cổ thụ Tủa Chùa (bao gồm cả phía đối diện).</t>
  </si>
  <si>
    <t>Đoạn 7: Từ nhà ông Phong Liên - thửa 396 tờ BĐ 120 đến hết đất nhà ông Chiến Vấn - thửa 6 tờ BĐ 145 (bao gồm cả phía đối diện)</t>
  </si>
  <si>
    <t>Khu vực trung tâm xã: Từ cây Xăng Tả Sìn Thàng đến nhà ông Hoàng Quỷ Nam (bán kính 1000m so với trung tâm xã), từ nhà máy chè đi qua trường cấp II +III đến nhà ông Nguyễn Quang Túc (bán kính 500m )</t>
  </si>
  <si>
    <t xml:space="preserve">Khu vực trung tâm xã: Từ ngã ba Bản Đun (trước nhà ông Ém) đi xã Tủa Thàng (bán kính 500m); Từ ngã ba bản Đun (trước nhà ông Ém) đi Bản Hột (qua UBND xã cũ) (bánh kính 650m); Từ ngã ba bản Đun (trước nhà ông Ém) đường đi ra xã Xá Nhè (bán kính 700m) </t>
  </si>
  <si>
    <t>Khu vực trung tâm xã (bán kính 200 m so với trụ sở xã)</t>
  </si>
  <si>
    <t>Khu vực trung tâm xã (bán kính 450 m so với trụ sở xã)</t>
  </si>
  <si>
    <t>Từ Ngã ba Thôn Tả Huổi Tráng 2 (trước nhà Ông Điêu Chính Thạn) bán kính 650m tính từ ngã ba: Đường rẽ đi UBND xã Tủa Thàng, đường rẽ đi xã Huổi Só, đường rẽ đi xã Xã Nhè</t>
  </si>
  <si>
    <t xml:space="preserve">Khu vực trung tâm xã: Ngã tư xã Tả Phìn (trước nhà ông Sùng A Chu) bán kính 600m tính từ ngã tư: Đường đi lên xã Huổi Só, đường đi lên Tả Sìn Thàng, đường đi Sính Phình, đường đi Tào Cu Nhe. </t>
  </si>
  <si>
    <t>Khu vực trung tâm xã (bán kính 150 m so với trụ sở xã)</t>
  </si>
  <si>
    <t>2.10. THỊ XÃ MƯỜNG LAY</t>
  </si>
  <si>
    <r>
      <t>Các đường còn lại thuộc các bản:</t>
    </r>
    <r>
      <rPr>
        <sz val="14"/>
        <rFont val="Times New Roman"/>
        <family val="1"/>
      </rPr>
      <t xml:space="preserve"> Phiêng Lơi, Púng Tôm, Co Củ, Nà Lơi</t>
    </r>
  </si>
  <si>
    <t>(Kèm theo Tờ trình số         /UBND-TTr ngày        tháng 11 năm 2019 của  UBND tỉnh)</t>
  </si>
  <si>
    <t>2.6. HUYỆN MƯỜNG NHÉ</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</si>
</sst>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Z$&quot;#,##0_);\(&quot;Z$&quot;#,##0\)"/>
    <numFmt numFmtId="173" formatCode="&quot;Z$&quot;#,##0_);[Red]\(&quot;Z$&quot;#,##0\)"/>
    <numFmt numFmtId="174" formatCode="&quot;Z$&quot;#,##0.00_);\(&quot;Z$&quot;#,##0.00\)"/>
    <numFmt numFmtId="175" formatCode="&quot;Z$&quot;#,##0.00_);[Red]\(&quot;Z$&quot;#,##0.00\)"/>
    <numFmt numFmtId="176" formatCode="_(&quot;Z$&quot;* #,##0_);_(&quot;Z$&quot;* \(#,##0\);_(&quot;Z$&quot;* &quot;-&quot;_);_(@_)"/>
    <numFmt numFmtId="177" formatCode="_(&quot;Z$&quot;* #,##0.00_);_(&quot;Z$&quot;* \(#,##0.00\);_(&quot;Z$&quot;* &quot;-&quot;??_);_(@_)"/>
    <numFmt numFmtId="178" formatCode="#,##0;[Red]#,##0"/>
    <numFmt numFmtId="179" formatCode="0.0000"/>
    <numFmt numFmtId="180" formatCode="0.000"/>
    <numFmt numFmtId="181" formatCode="0.0"/>
    <numFmt numFmtId="182" formatCode="#,##0.0"/>
    <numFmt numFmtId="183" formatCode="#,##0.0;[Red]#,##0.0"/>
    <numFmt numFmtId="184" formatCode="_(* #,##0.0_);_(* \(#,##0.0\);_(* &quot;-&quot;??_);_(@_)"/>
    <numFmt numFmtId="185" formatCode="_(* #,##0_);_(* \(#,##0\);_(* &quot;-&quot;??_);_(@_)"/>
    <numFmt numFmtId="186" formatCode="0.0%"/>
    <numFmt numFmtId="187" formatCode="[$-409]dddd\,\ mmmm\ dd\,\ yyyy"/>
    <numFmt numFmtId="188" formatCode="[$-409]h:mm:ss\ AM/PM"/>
    <numFmt numFmtId="189" formatCode="00000"/>
    <numFmt numFmtId="190" formatCode="0.00000"/>
    <numFmt numFmtId="191" formatCode="&quot;Yes&quot;;&quot;Yes&quot;;&quot;No&quot;"/>
    <numFmt numFmtId="192" formatCode="&quot;True&quot;;&quot;True&quot;;&quot;False&quot;"/>
    <numFmt numFmtId="193" formatCode="&quot;On&quot;;&quot;On&quot;;&quot;Off&quot;"/>
    <numFmt numFmtId="194" formatCode="[$€-2]\ #,##0.00_);[Red]\([$€-2]\ #,##0.00\)"/>
    <numFmt numFmtId="195" formatCode="0;[Red]0"/>
    <numFmt numFmtId="196" formatCode="_(* #,##0.000_);_(* \(#,##0.000\);_(* &quot;-&quot;??_);_(@_)"/>
  </numFmts>
  <fonts count="96">
    <font>
      <sz val="12"/>
      <name val="Times New Roman"/>
      <family val="0"/>
    </font>
    <font>
      <sz val="14"/>
      <name val="Times New Roman"/>
      <family val="1"/>
    </font>
    <font>
      <b/>
      <sz val="14"/>
      <name val="Times New Roman"/>
      <family val="1"/>
    </font>
    <font>
      <i/>
      <sz val="13"/>
      <name val="Times New Roman"/>
      <family val="1"/>
    </font>
    <font>
      <i/>
      <vertAlign val="superscript"/>
      <sz val="13"/>
      <name val="Times New Roman"/>
      <family val="1"/>
    </font>
    <font>
      <b/>
      <sz val="13"/>
      <name val="Times New Roman"/>
      <family val="1"/>
    </font>
    <font>
      <b/>
      <sz val="10"/>
      <name val="Times New Roman"/>
      <family val="1"/>
    </font>
    <font>
      <b/>
      <sz val="12"/>
      <name val="Times New Roman"/>
      <family val="1"/>
    </font>
    <font>
      <i/>
      <sz val="10"/>
      <name val="Times New Roman"/>
      <family val="1"/>
    </font>
    <font>
      <b/>
      <i/>
      <sz val="10"/>
      <name val="Times New Roman"/>
      <family val="1"/>
    </font>
    <font>
      <sz val="10"/>
      <name val="Times New Roman"/>
      <family val="1"/>
    </font>
    <font>
      <sz val="8"/>
      <name val="Times New Roman"/>
      <family val="1"/>
    </font>
    <font>
      <b/>
      <i/>
      <sz val="12"/>
      <name val="Times New Roman"/>
      <family val="1"/>
    </font>
    <font>
      <sz val="13"/>
      <name val="Times New Roman"/>
      <family val="1"/>
    </font>
    <font>
      <i/>
      <sz val="12"/>
      <name val="Times New Roman"/>
      <family val="1"/>
    </font>
    <font>
      <sz val="11"/>
      <name val="Times New Roman"/>
      <family val="1"/>
    </font>
    <font>
      <sz val="12"/>
      <color indexed="10"/>
      <name val="Times New Roman"/>
      <family val="1"/>
    </font>
    <font>
      <sz val="13"/>
      <color indexed="10"/>
      <name val="Times New Roman"/>
      <family val="1"/>
    </font>
    <font>
      <b/>
      <sz val="12"/>
      <color indexed="10"/>
      <name val="Times New Roman"/>
      <family val="1"/>
    </font>
    <font>
      <sz val="10"/>
      <color indexed="10"/>
      <name val="Times New Roman"/>
      <family val="1"/>
    </font>
    <font>
      <b/>
      <i/>
      <sz val="10"/>
      <color indexed="8"/>
      <name val="Times New Roman"/>
      <family val="1"/>
    </font>
    <font>
      <b/>
      <sz val="12"/>
      <color indexed="8"/>
      <name val="Times New Roman"/>
      <family val="1"/>
    </font>
    <font>
      <sz val="12"/>
      <color indexed="8"/>
      <name val="Times New Roman"/>
      <family val="1"/>
    </font>
    <font>
      <sz val="11"/>
      <color indexed="8"/>
      <name val="Times New Roman"/>
      <family val="1"/>
    </font>
    <font>
      <sz val="12"/>
      <color indexed="48"/>
      <name val="Times New Roman"/>
      <family val="1"/>
    </font>
    <font>
      <b/>
      <sz val="13"/>
      <color indexed="10"/>
      <name val="Times New Roman"/>
      <family val="1"/>
    </font>
    <font>
      <u val="single"/>
      <sz val="12"/>
      <color indexed="12"/>
      <name val="Times New Roman"/>
      <family val="1"/>
    </font>
    <font>
      <u val="single"/>
      <sz val="12"/>
      <color indexed="36"/>
      <name val="Times New Roman"/>
      <family val="1"/>
    </font>
    <font>
      <sz val="13"/>
      <name val="Arial"/>
      <family val="2"/>
    </font>
    <font>
      <i/>
      <sz val="12"/>
      <color indexed="10"/>
      <name val="Times New Roman"/>
      <family val="1"/>
    </font>
    <font>
      <b/>
      <i/>
      <sz val="10"/>
      <color indexed="10"/>
      <name val="Times New Roman"/>
      <family val="1"/>
    </font>
    <font>
      <b/>
      <sz val="10"/>
      <color indexed="10"/>
      <name val="Times New Roman"/>
      <family val="1"/>
    </font>
    <font>
      <i/>
      <sz val="10"/>
      <color indexed="10"/>
      <name val="Times New Roman"/>
      <family val="1"/>
    </font>
    <font>
      <b/>
      <sz val="12"/>
      <color indexed="14"/>
      <name val="Times New Roman"/>
      <family val="1"/>
    </font>
    <font>
      <sz val="10"/>
      <name val="Arial"/>
      <family val="2"/>
    </font>
    <font>
      <i/>
      <sz val="14"/>
      <name val="Times New Roman"/>
      <family val="1"/>
    </font>
    <font>
      <b/>
      <i/>
      <sz val="14"/>
      <name val="Times New Roman"/>
      <family val="1"/>
    </font>
    <font>
      <i/>
      <vertAlign val="superscript"/>
      <sz val="14"/>
      <name val="Times New Roman"/>
      <family val="1"/>
    </font>
    <font>
      <sz val="11"/>
      <color indexed="8"/>
      <name val="Calibri"/>
      <family val="2"/>
    </font>
    <font>
      <sz val="14"/>
      <name val=".VnTime"/>
      <family val="2"/>
    </font>
    <font>
      <i/>
      <vertAlign val="superscript"/>
      <sz val="12"/>
      <name val="Times New Roman"/>
      <family val="1"/>
    </font>
    <font>
      <b/>
      <sz val="9"/>
      <name val="Tahoma"/>
      <family val="2"/>
    </font>
    <font>
      <sz val="9"/>
      <name val="Tahoma"/>
      <family val="2"/>
    </font>
    <font>
      <vertAlign val="superscript"/>
      <sz val="12"/>
      <name val="Times New Roman"/>
      <family val="1"/>
    </font>
    <font>
      <b/>
      <sz val="12"/>
      <color indexed="12"/>
      <name val="Times New Roman"/>
      <family val="1"/>
    </font>
    <font>
      <sz val="12"/>
      <color indexed="14"/>
      <name val="Times New Roman"/>
      <family val="1"/>
    </font>
    <font>
      <sz val="12"/>
      <color indexed="60"/>
      <name val="Times New Roman"/>
      <family val="1"/>
    </font>
    <font>
      <sz val="12"/>
      <name val=".VnTime"/>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sz val="14"/>
      <color indexed="8"/>
      <name val="Times New Roman"/>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3"/>
      <color indexed="8"/>
      <name val="Times New Roman"/>
      <family val="1"/>
    </font>
    <font>
      <sz val="13"/>
      <color indexed="8"/>
      <name val="Times New Roman"/>
      <family val="1"/>
    </font>
    <font>
      <sz val="11"/>
      <name val="Arial"/>
      <family val="2"/>
    </font>
    <font>
      <sz val="14"/>
      <color indexed="10"/>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4"/>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rgb="FF000000"/>
      <name val="Times New Roman"/>
      <family val="1"/>
    </font>
    <font>
      <sz val="13"/>
      <color rgb="FF000000"/>
      <name val="Times New Roman"/>
      <family val="1"/>
    </font>
    <font>
      <sz val="11"/>
      <name val="Calibri"/>
      <family val="2"/>
    </font>
    <font>
      <sz val="13"/>
      <color theme="1"/>
      <name val="Times New Roman"/>
      <family val="1"/>
    </font>
    <font>
      <sz val="12"/>
      <color rgb="FF000000"/>
      <name val="Times New Roman"/>
      <family val="1"/>
    </font>
    <font>
      <sz val="14"/>
      <color rgb="FFFF0000"/>
      <name val="Times New Roman"/>
      <family val="1"/>
    </font>
    <font>
      <b/>
      <sz val="8"/>
      <name val="Times New Roman"/>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47"/>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tted"/>
      <bottom style="dotted"/>
    </border>
    <border>
      <left style="thin"/>
      <right style="thin"/>
      <top style="thin"/>
      <bottom style="dotted"/>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dotted"/>
      <bottom style="thin"/>
    </border>
    <border>
      <left>
        <color indexed="63"/>
      </left>
      <right>
        <color indexed="63"/>
      </right>
      <top>
        <color indexed="63"/>
      </top>
      <bottom style="thin"/>
    </border>
    <border>
      <left style="thin"/>
      <right style="thin"/>
      <top style="thin"/>
      <bottom style="hair"/>
    </border>
    <border>
      <left style="thin"/>
      <right style="thin"/>
      <top>
        <color indexed="63"/>
      </top>
      <bottom style="hair"/>
    </border>
    <border>
      <left style="thin"/>
      <right style="thin"/>
      <top style="thin"/>
      <bottom>
        <color indexed="63"/>
      </bottom>
    </border>
    <border>
      <left style="thin"/>
      <right>
        <color indexed="63"/>
      </right>
      <top>
        <color indexed="63"/>
      </top>
      <bottom>
        <color indexed="63"/>
      </bottom>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hair"/>
      <bottom style="hair"/>
    </border>
    <border>
      <left>
        <color indexed="63"/>
      </left>
      <right style="thin"/>
      <top style="hair"/>
      <bottom style="hair"/>
    </border>
    <border>
      <left style="hair"/>
      <right style="hair"/>
      <top style="hair"/>
      <bottom style="hair"/>
    </border>
    <border>
      <left style="thin"/>
      <right style="thin"/>
      <top>
        <color indexed="63"/>
      </top>
      <bottom style="dotted"/>
    </border>
    <border>
      <left style="thin"/>
      <right style="thin"/>
      <top style="dotted"/>
      <bottom>
        <color indexed="63"/>
      </bottom>
    </border>
    <border>
      <left>
        <color indexed="63"/>
      </left>
      <right style="hair"/>
      <top style="hair"/>
      <bottom style="hair"/>
    </border>
    <border>
      <left>
        <color indexed="63"/>
      </left>
      <right style="thin"/>
      <top style="thin"/>
      <bottom style="thin"/>
    </border>
    <border>
      <left style="thin"/>
      <right style="thin"/>
      <top>
        <color indexed="63"/>
      </top>
      <bottom>
        <color indexed="63"/>
      </bottom>
    </border>
    <border>
      <left style="medium"/>
      <right style="thin"/>
      <top style="medium"/>
      <bottom style="thin"/>
    </border>
    <border>
      <left style="medium"/>
      <right style="thin"/>
      <top style="thin"/>
      <bottom style="thin"/>
    </border>
    <border>
      <left style="thin"/>
      <right style="thin"/>
      <top style="medium"/>
      <bottom style="thin"/>
    </border>
    <border>
      <left style="thin"/>
      <right>
        <color indexed="63"/>
      </right>
      <top style="medium"/>
      <bottom style="thin"/>
    </border>
    <border>
      <left style="thin"/>
      <right style="thin"/>
      <top style="hair"/>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34" fillId="0" borderId="0" applyFont="0" applyFill="0" applyBorder="0" applyAlignment="0" applyProtection="0"/>
    <xf numFmtId="171" fontId="0" fillId="0" borderId="0" applyFont="0" applyFill="0" applyBorder="0" applyAlignment="0" applyProtection="0"/>
    <xf numFmtId="171" fontId="34" fillId="0" borderId="0" applyFont="0" applyFill="0" applyBorder="0" applyAlignment="0" applyProtection="0"/>
    <xf numFmtId="171" fontId="0" fillId="0" borderId="0" applyFont="0" applyFill="0" applyBorder="0" applyAlignment="0" applyProtection="0"/>
    <xf numFmtId="171" fontId="38"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28" borderId="2" applyNumberFormat="0" applyAlignment="0" applyProtection="0"/>
    <xf numFmtId="0" fontId="76" fillId="0" borderId="0" applyNumberFormat="0" applyFill="0" applyBorder="0" applyAlignment="0" applyProtection="0"/>
    <xf numFmtId="0" fontId="27"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26"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34" fillId="0" borderId="0">
      <alignment/>
      <protection/>
    </xf>
    <xf numFmtId="0" fontId="34" fillId="0" borderId="0">
      <alignment/>
      <protection/>
    </xf>
    <xf numFmtId="0" fontId="34" fillId="0" borderId="0">
      <alignment/>
      <protection/>
    </xf>
    <xf numFmtId="0" fontId="39" fillId="0" borderId="0">
      <alignment/>
      <protection/>
    </xf>
    <xf numFmtId="0" fontId="71" fillId="0" borderId="0">
      <alignment/>
      <protection/>
    </xf>
    <xf numFmtId="0" fontId="84"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9" fontId="34" fillId="0" borderId="0" applyFont="0" applyFill="0" applyBorder="0" applyAlignment="0" applyProtection="0"/>
    <xf numFmtId="9" fontId="39" fillId="0" borderId="0" applyFont="0" applyFill="0" applyBorder="0" applyAlignment="0" applyProtection="0"/>
    <xf numFmtId="9" fontId="34" fillId="0" borderId="0" applyFont="0" applyFill="0" applyBorder="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610">
    <xf numFmtId="0" fontId="0" fillId="0" borderId="0" xfId="0" applyAlignment="1">
      <alignment/>
    </xf>
    <xf numFmtId="0" fontId="7" fillId="0" borderId="0" xfId="0" applyFont="1" applyAlignment="1">
      <alignment/>
    </xf>
    <xf numFmtId="0" fontId="7" fillId="0" borderId="0" xfId="0" applyFont="1" applyBorder="1" applyAlignment="1">
      <alignment/>
    </xf>
    <xf numFmtId="0" fontId="0" fillId="0" borderId="0" xfId="0" applyFont="1" applyAlignment="1">
      <alignment/>
    </xf>
    <xf numFmtId="0" fontId="1" fillId="0" borderId="0" xfId="0" applyFont="1" applyAlignment="1">
      <alignment/>
    </xf>
    <xf numFmtId="0" fontId="0" fillId="0" borderId="0" xfId="0" applyFont="1" applyBorder="1" applyAlignment="1">
      <alignment/>
    </xf>
    <xf numFmtId="178" fontId="5" fillId="0" borderId="10" xfId="0" applyNumberFormat="1" applyFont="1" applyBorder="1" applyAlignment="1" quotePrefix="1">
      <alignment horizontal="right" vertical="center" wrapText="1"/>
    </xf>
    <xf numFmtId="3" fontId="5" fillId="0" borderId="10" xfId="0" applyNumberFormat="1" applyFont="1" applyBorder="1" applyAlignment="1">
      <alignment horizontal="right" vertical="center" wrapText="1"/>
    </xf>
    <xf numFmtId="3" fontId="13" fillId="0" borderId="10" xfId="0" applyNumberFormat="1" applyFont="1" applyBorder="1" applyAlignment="1" quotePrefix="1">
      <alignment horizontal="right" vertical="center" wrapText="1"/>
    </xf>
    <xf numFmtId="3" fontId="13" fillId="0" borderId="10" xfId="0" applyNumberFormat="1" applyFont="1" applyBorder="1" applyAlignment="1">
      <alignment horizontal="right" vertical="center" wrapText="1"/>
    </xf>
    <xf numFmtId="0" fontId="0" fillId="0" borderId="10" xfId="0" applyFont="1" applyBorder="1" applyAlignment="1">
      <alignment horizontal="left" vertical="center" wrapText="1"/>
    </xf>
    <xf numFmtId="0" fontId="7" fillId="0" borderId="11" xfId="0" applyFont="1" applyBorder="1" applyAlignment="1">
      <alignment horizontal="left" vertical="center" wrapText="1"/>
    </xf>
    <xf numFmtId="0" fontId="2" fillId="0" borderId="11" xfId="0" applyFont="1" applyBorder="1" applyAlignment="1">
      <alignment horizontal="center" vertical="center" wrapText="1"/>
    </xf>
    <xf numFmtId="0" fontId="7" fillId="0" borderId="0" xfId="0" applyFont="1" applyAlignment="1">
      <alignment horizontal="center"/>
    </xf>
    <xf numFmtId="0" fontId="7" fillId="0" borderId="10" xfId="0" applyFont="1" applyBorder="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1" xfId="0" applyBorder="1" applyAlignment="1">
      <alignment/>
    </xf>
    <xf numFmtId="0" fontId="7" fillId="0" borderId="10" xfId="0" applyFont="1" applyBorder="1" applyAlignment="1">
      <alignment horizontal="center"/>
    </xf>
    <xf numFmtId="178" fontId="2" fillId="0" borderId="10" xfId="0" applyNumberFormat="1" applyFont="1" applyBorder="1" applyAlignment="1" quotePrefix="1">
      <alignment horizontal="right" vertical="center" wrapText="1"/>
    </xf>
    <xf numFmtId="0" fontId="2" fillId="0" borderId="10" xfId="0" applyFont="1" applyBorder="1" applyAlignment="1" quotePrefix="1">
      <alignment horizontal="right" vertical="center" wrapText="1"/>
    </xf>
    <xf numFmtId="0" fontId="7" fillId="0" borderId="10" xfId="0" applyFont="1" applyBorder="1" applyAlignment="1">
      <alignment/>
    </xf>
    <xf numFmtId="0" fontId="7" fillId="0" borderId="10" xfId="0" applyFont="1" applyBorder="1" applyAlignment="1">
      <alignment horizontal="center" vertical="center"/>
    </xf>
    <xf numFmtId="0" fontId="7" fillId="0" borderId="15" xfId="0" applyFont="1" applyBorder="1" applyAlignment="1">
      <alignment horizontal="center"/>
    </xf>
    <xf numFmtId="0" fontId="8" fillId="0" borderId="15" xfId="0" applyFont="1" applyBorder="1" applyAlignment="1">
      <alignment horizontal="left" wrapText="1"/>
    </xf>
    <xf numFmtId="3" fontId="5" fillId="0" borderId="15" xfId="0" applyNumberFormat="1" applyFont="1" applyBorder="1" applyAlignment="1">
      <alignment horizontal="right" vertical="center" wrapText="1"/>
    </xf>
    <xf numFmtId="1" fontId="5" fillId="0" borderId="15" xfId="0" applyNumberFormat="1" applyFont="1" applyBorder="1" applyAlignment="1">
      <alignment horizontal="right" vertical="center" wrapText="1"/>
    </xf>
    <xf numFmtId="0" fontId="0" fillId="0" borderId="15" xfId="0" applyBorder="1" applyAlignment="1">
      <alignment/>
    </xf>
    <xf numFmtId="0" fontId="0" fillId="0" borderId="10" xfId="0" applyFont="1" applyBorder="1" applyAlignment="1">
      <alignment horizontal="center"/>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0" fillId="0" borderId="0" xfId="0" applyAlignment="1">
      <alignment horizontal="left" vertical="center"/>
    </xf>
    <xf numFmtId="0" fontId="6" fillId="0" borderId="10" xfId="0" applyFont="1" applyBorder="1" applyAlignment="1">
      <alignment horizontal="left" vertical="center" wrapText="1"/>
    </xf>
    <xf numFmtId="0" fontId="9" fillId="0" borderId="10" xfId="0" applyFont="1" applyBorder="1" applyAlignment="1">
      <alignment horizontal="left" vertical="center" wrapText="1"/>
    </xf>
    <xf numFmtId="0" fontId="14" fillId="0" borderId="10" xfId="0" applyFont="1" applyBorder="1" applyAlignment="1">
      <alignment horizontal="left" vertical="center" wrapText="1"/>
    </xf>
    <xf numFmtId="0" fontId="10" fillId="0" borderId="10" xfId="0" applyFont="1" applyBorder="1" applyAlignment="1">
      <alignment horizontal="left" vertical="center" wrapText="1"/>
    </xf>
    <xf numFmtId="0" fontId="12" fillId="0" borderId="10" xfId="0" applyFont="1" applyBorder="1" applyAlignment="1">
      <alignment horizontal="left" vertical="center" wrapText="1"/>
    </xf>
    <xf numFmtId="0" fontId="0" fillId="0" borderId="10" xfId="0" applyFont="1" applyBorder="1" applyAlignment="1">
      <alignment horizontal="center" vertical="center" wrapText="1"/>
    </xf>
    <xf numFmtId="0" fontId="1" fillId="0" borderId="10" xfId="0" applyFont="1" applyBorder="1" applyAlignment="1" quotePrefix="1">
      <alignment horizontal="right" vertical="center" wrapText="1"/>
    </xf>
    <xf numFmtId="0" fontId="7" fillId="33" borderId="10" xfId="0" applyFont="1" applyFill="1" applyBorder="1" applyAlignment="1">
      <alignment horizontal="left" vertical="center" wrapText="1"/>
    </xf>
    <xf numFmtId="185" fontId="13" fillId="0" borderId="10" xfId="41" applyNumberFormat="1" applyFont="1" applyBorder="1" applyAlignment="1">
      <alignment horizontal="right" vertical="center" wrapText="1"/>
    </xf>
    <xf numFmtId="186" fontId="13" fillId="0" borderId="10" xfId="72" applyNumberFormat="1" applyFont="1" applyBorder="1" applyAlignment="1" quotePrefix="1">
      <alignment horizontal="right" vertical="center" wrapText="1"/>
    </xf>
    <xf numFmtId="0" fontId="0" fillId="0" borderId="12" xfId="0" applyFont="1" applyBorder="1" applyAlignment="1">
      <alignment horizontal="center" vertical="center" wrapText="1"/>
    </xf>
    <xf numFmtId="0" fontId="1" fillId="0" borderId="11" xfId="0" applyFont="1" applyBorder="1" applyAlignment="1">
      <alignment horizontal="center" vertical="center" wrapText="1"/>
    </xf>
    <xf numFmtId="1" fontId="13" fillId="0" borderId="15" xfId="0" applyNumberFormat="1" applyFont="1" applyBorder="1" applyAlignment="1">
      <alignment horizontal="right" vertical="center" wrapText="1"/>
    </xf>
    <xf numFmtId="178" fontId="13" fillId="0" borderId="10" xfId="0" applyNumberFormat="1" applyFont="1" applyBorder="1" applyAlignment="1" quotePrefix="1">
      <alignment horizontal="right" vertical="center" wrapText="1"/>
    </xf>
    <xf numFmtId="186" fontId="15" fillId="0" borderId="10" xfId="72" applyNumberFormat="1" applyFont="1" applyBorder="1" applyAlignment="1" quotePrefix="1">
      <alignment horizontal="right" vertical="center" wrapText="1"/>
    </xf>
    <xf numFmtId="0" fontId="16" fillId="0" borderId="10" xfId="0" applyFont="1" applyBorder="1" applyAlignment="1">
      <alignment horizontal="left" vertical="center" wrapText="1"/>
    </xf>
    <xf numFmtId="0" fontId="7" fillId="0" borderId="10" xfId="0" applyFont="1" applyBorder="1" applyAlignment="1">
      <alignment horizontal="center" vertical="center" wrapText="1"/>
    </xf>
    <xf numFmtId="0" fontId="18" fillId="0" borderId="10" xfId="0" applyFont="1" applyBorder="1" applyAlignment="1">
      <alignment horizontal="left" vertical="center" wrapText="1"/>
    </xf>
    <xf numFmtId="0" fontId="14" fillId="0" borderId="10" xfId="0" applyFont="1" applyBorder="1" applyAlignment="1">
      <alignment horizontal="center" vertical="center" wrapText="1"/>
    </xf>
    <xf numFmtId="0" fontId="20" fillId="0" borderId="10" xfId="0" applyFont="1" applyBorder="1" applyAlignment="1">
      <alignment horizontal="left" vertical="center" wrapText="1"/>
    </xf>
    <xf numFmtId="0" fontId="22" fillId="0" borderId="10" xfId="0" applyFont="1" applyBorder="1" applyAlignment="1">
      <alignment horizontal="center" vertical="center"/>
    </xf>
    <xf numFmtId="0" fontId="22" fillId="0" borderId="10" xfId="0" applyFont="1" applyBorder="1" applyAlignment="1">
      <alignment horizontal="left" vertical="center" wrapText="1"/>
    </xf>
    <xf numFmtId="186" fontId="23" fillId="0" borderId="10" xfId="72" applyNumberFormat="1" applyFont="1" applyBorder="1" applyAlignment="1" quotePrefix="1">
      <alignment horizontal="right" vertical="center" wrapText="1"/>
    </xf>
    <xf numFmtId="0" fontId="22" fillId="0" borderId="0" xfId="0" applyFont="1" applyAlignment="1">
      <alignment/>
    </xf>
    <xf numFmtId="0" fontId="24" fillId="0" borderId="0" xfId="0" applyFont="1" applyAlignment="1">
      <alignment/>
    </xf>
    <xf numFmtId="2" fontId="0" fillId="0" borderId="0" xfId="0" applyNumberFormat="1" applyFont="1" applyAlignment="1">
      <alignment/>
    </xf>
    <xf numFmtId="2" fontId="0" fillId="0" borderId="0" xfId="0" applyNumberFormat="1" applyAlignment="1">
      <alignment/>
    </xf>
    <xf numFmtId="2" fontId="0" fillId="0" borderId="0" xfId="0" applyNumberFormat="1" applyAlignment="1">
      <alignment horizontal="right" vertical="center"/>
    </xf>
    <xf numFmtId="2" fontId="22" fillId="0" borderId="0" xfId="0" applyNumberFormat="1" applyFont="1" applyAlignment="1">
      <alignment/>
    </xf>
    <xf numFmtId="9" fontId="0" fillId="0" borderId="0" xfId="0" applyNumberFormat="1" applyFont="1" applyAlignment="1">
      <alignment/>
    </xf>
    <xf numFmtId="9" fontId="0" fillId="0" borderId="0" xfId="0" applyNumberFormat="1" applyAlignment="1">
      <alignment/>
    </xf>
    <xf numFmtId="185" fontId="13" fillId="0" borderId="10" xfId="41" applyNumberFormat="1" applyFont="1" applyBorder="1" applyAlignment="1">
      <alignment vertical="center" wrapText="1"/>
    </xf>
    <xf numFmtId="186" fontId="0" fillId="0" borderId="0" xfId="0" applyNumberFormat="1" applyFont="1" applyAlignment="1">
      <alignment/>
    </xf>
    <xf numFmtId="186" fontId="5" fillId="0" borderId="15" xfId="0" applyNumberFormat="1" applyFont="1" applyBorder="1" applyAlignment="1">
      <alignment horizontal="right" vertical="center" wrapText="1"/>
    </xf>
    <xf numFmtId="185" fontId="17" fillId="0" borderId="10" xfId="41" applyNumberFormat="1" applyFont="1" applyBorder="1" applyAlignment="1">
      <alignment horizontal="right" vertical="center" wrapText="1"/>
    </xf>
    <xf numFmtId="186" fontId="0" fillId="0" borderId="0" xfId="0" applyNumberFormat="1" applyFont="1" applyBorder="1" applyAlignment="1">
      <alignment/>
    </xf>
    <xf numFmtId="9" fontId="18" fillId="0" borderId="0" xfId="0" applyNumberFormat="1" applyFont="1" applyAlignment="1">
      <alignment/>
    </xf>
    <xf numFmtId="0" fontId="7" fillId="0" borderId="16" xfId="0" applyFont="1" applyBorder="1" applyAlignment="1">
      <alignment horizontal="center"/>
    </xf>
    <xf numFmtId="0" fontId="7" fillId="0" borderId="16" xfId="0" applyFont="1" applyBorder="1" applyAlignment="1">
      <alignment/>
    </xf>
    <xf numFmtId="0" fontId="7" fillId="0" borderId="17" xfId="0" applyFont="1" applyBorder="1" applyAlignment="1">
      <alignment vertical="center"/>
    </xf>
    <xf numFmtId="0" fontId="7" fillId="0" borderId="18" xfId="0" applyFont="1" applyBorder="1" applyAlignment="1">
      <alignment horizontal="center" vertical="center"/>
    </xf>
    <xf numFmtId="0" fontId="7" fillId="0" borderId="18" xfId="0" applyFont="1" applyBorder="1" applyAlignment="1">
      <alignment vertical="center"/>
    </xf>
    <xf numFmtId="0" fontId="13" fillId="0" borderId="19" xfId="0" applyFont="1" applyBorder="1" applyAlignment="1">
      <alignment horizontal="left" vertical="center" wrapText="1"/>
    </xf>
    <xf numFmtId="0" fontId="28" fillId="0" borderId="0" xfId="0" applyFont="1" applyAlignment="1">
      <alignment/>
    </xf>
    <xf numFmtId="0" fontId="13" fillId="0" borderId="20" xfId="0" applyFont="1" applyBorder="1" applyAlignment="1">
      <alignment wrapText="1"/>
    </xf>
    <xf numFmtId="0" fontId="28" fillId="0" borderId="18"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1" xfId="0" applyFont="1" applyBorder="1" applyAlignment="1">
      <alignment horizontal="left" vertical="center" wrapText="1"/>
    </xf>
    <xf numFmtId="0" fontId="28" fillId="0" borderId="21" xfId="0" applyFont="1" applyBorder="1" applyAlignment="1">
      <alignment horizontal="center" vertical="center" wrapText="1"/>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22" xfId="0" applyFont="1" applyBorder="1" applyAlignment="1">
      <alignment wrapText="1"/>
    </xf>
    <xf numFmtId="0" fontId="28" fillId="0" borderId="23" xfId="0" applyFont="1" applyBorder="1" applyAlignment="1">
      <alignment horizontal="center" vertical="center"/>
    </xf>
    <xf numFmtId="0" fontId="28" fillId="0" borderId="0" xfId="0" applyFont="1" applyBorder="1" applyAlignment="1">
      <alignment wrapText="1"/>
    </xf>
    <xf numFmtId="0" fontId="28" fillId="0" borderId="0" xfId="0" applyFont="1" applyBorder="1" applyAlignment="1">
      <alignment horizontal="center" vertical="center"/>
    </xf>
    <xf numFmtId="0" fontId="5" fillId="0" borderId="16" xfId="0" applyFont="1" applyBorder="1" applyAlignment="1">
      <alignment horizontal="center"/>
    </xf>
    <xf numFmtId="0" fontId="5" fillId="0" borderId="16" xfId="0" applyFont="1" applyBorder="1" applyAlignment="1">
      <alignment/>
    </xf>
    <xf numFmtId="0" fontId="5" fillId="0" borderId="18" xfId="0" applyFont="1" applyBorder="1" applyAlignment="1">
      <alignment vertical="center"/>
    </xf>
    <xf numFmtId="0" fontId="5" fillId="0" borderId="18" xfId="0" applyFont="1" applyBorder="1" applyAlignment="1">
      <alignment horizontal="center" vertical="center"/>
    </xf>
    <xf numFmtId="0" fontId="28" fillId="0" borderId="22" xfId="0" applyFont="1" applyBorder="1" applyAlignment="1">
      <alignment/>
    </xf>
    <xf numFmtId="0" fontId="28" fillId="0" borderId="22" xfId="0" applyFont="1" applyBorder="1" applyAlignment="1">
      <alignment horizontal="center"/>
    </xf>
    <xf numFmtId="0" fontId="5" fillId="0" borderId="24" xfId="0" applyFont="1" applyBorder="1" applyAlignment="1">
      <alignment horizontal="center"/>
    </xf>
    <xf numFmtId="0" fontId="28" fillId="0" borderId="18" xfId="0" applyFont="1" applyBorder="1" applyAlignment="1">
      <alignment horizontal="center" vertical="center"/>
    </xf>
    <xf numFmtId="0" fontId="28" fillId="0" borderId="23" xfId="0" applyFont="1" applyBorder="1" applyAlignment="1">
      <alignment/>
    </xf>
    <xf numFmtId="0" fontId="28" fillId="0" borderId="0" xfId="0" applyFont="1" applyBorder="1" applyAlignment="1">
      <alignment horizontal="center"/>
    </xf>
    <xf numFmtId="0" fontId="5" fillId="0" borderId="12" xfId="0" applyFont="1" applyBorder="1" applyAlignment="1">
      <alignment vertical="center"/>
    </xf>
    <xf numFmtId="0" fontId="5" fillId="0" borderId="12" xfId="0" applyFont="1" applyBorder="1" applyAlignment="1">
      <alignment horizontal="center" vertical="center"/>
    </xf>
    <xf numFmtId="0" fontId="28" fillId="0" borderId="18" xfId="0" applyFont="1" applyBorder="1" applyAlignment="1">
      <alignment horizontal="center" wrapText="1"/>
    </xf>
    <xf numFmtId="0" fontId="28" fillId="0" borderId="18" xfId="0" applyFont="1" applyBorder="1" applyAlignment="1">
      <alignment horizontal="center"/>
    </xf>
    <xf numFmtId="0" fontId="28" fillId="0" borderId="20" xfId="0" applyFont="1" applyBorder="1" applyAlignment="1">
      <alignment/>
    </xf>
    <xf numFmtId="0" fontId="5" fillId="0" borderId="25" xfId="0" applyFont="1" applyBorder="1" applyAlignment="1">
      <alignment/>
    </xf>
    <xf numFmtId="0" fontId="28" fillId="0" borderId="21" xfId="0" applyFont="1" applyBorder="1" applyAlignment="1">
      <alignment horizontal="center"/>
    </xf>
    <xf numFmtId="0" fontId="28" fillId="0" borderId="21" xfId="0" applyFont="1" applyBorder="1" applyAlignment="1">
      <alignment horizontal="left" vertical="center" wrapText="1"/>
    </xf>
    <xf numFmtId="0" fontId="28" fillId="0" borderId="21" xfId="0" applyFont="1" applyBorder="1" applyAlignment="1">
      <alignment vertical="center"/>
    </xf>
    <xf numFmtId="0" fontId="28" fillId="0" borderId="21" xfId="0" applyFont="1" applyBorder="1" applyAlignment="1">
      <alignment wrapText="1"/>
    </xf>
    <xf numFmtId="0" fontId="5" fillId="0" borderId="24" xfId="0" applyFont="1" applyBorder="1" applyAlignment="1">
      <alignment/>
    </xf>
    <xf numFmtId="0" fontId="13" fillId="0" borderId="26" xfId="0" applyFont="1" applyBorder="1" applyAlignment="1">
      <alignment horizontal="left" vertical="center" wrapText="1"/>
    </xf>
    <xf numFmtId="0" fontId="13" fillId="0" borderId="0" xfId="0" applyFont="1" applyAlignment="1">
      <alignment/>
    </xf>
    <xf numFmtId="0" fontId="0" fillId="0" borderId="22" xfId="69" applyBorder="1">
      <alignment/>
      <protection/>
    </xf>
    <xf numFmtId="0" fontId="0" fillId="0" borderId="22" xfId="69" applyBorder="1" applyAlignment="1">
      <alignment wrapText="1"/>
      <protection/>
    </xf>
    <xf numFmtId="0" fontId="0" fillId="0" borderId="22" xfId="69" applyBorder="1" applyAlignment="1">
      <alignment horizontal="center"/>
      <protection/>
    </xf>
    <xf numFmtId="0" fontId="0" fillId="0" borderId="0" xfId="69" applyBorder="1">
      <alignment/>
      <protection/>
    </xf>
    <xf numFmtId="0" fontId="0" fillId="0" borderId="0" xfId="69" applyBorder="1" applyAlignment="1">
      <alignment wrapText="1"/>
      <protection/>
    </xf>
    <xf numFmtId="0" fontId="0" fillId="0" borderId="0" xfId="69" applyBorder="1" applyAlignment="1">
      <alignment horizontal="center"/>
      <protection/>
    </xf>
    <xf numFmtId="0" fontId="1" fillId="0" borderId="0" xfId="69" applyFont="1" applyBorder="1" applyAlignment="1">
      <alignment/>
      <protection/>
    </xf>
    <xf numFmtId="0" fontId="0" fillId="0" borderId="0" xfId="69" applyBorder="1" applyAlignment="1">
      <alignment/>
      <protection/>
    </xf>
    <xf numFmtId="0" fontId="0" fillId="0" borderId="0" xfId="0" applyBorder="1" applyAlignment="1">
      <alignment/>
    </xf>
    <xf numFmtId="0" fontId="0" fillId="0" borderId="0" xfId="0" applyBorder="1" applyAlignment="1">
      <alignment wrapText="1"/>
    </xf>
    <xf numFmtId="0" fontId="0" fillId="0" borderId="0" xfId="0" applyBorder="1" applyAlignment="1">
      <alignment horizontal="center"/>
    </xf>
    <xf numFmtId="0" fontId="13" fillId="0" borderId="27" xfId="0" applyFont="1" applyBorder="1" applyAlignment="1">
      <alignment horizontal="center" vertical="center" wrapText="1"/>
    </xf>
    <xf numFmtId="0" fontId="28" fillId="0" borderId="28" xfId="0" applyFont="1" applyBorder="1" applyAlignment="1">
      <alignment horizontal="center" vertical="center" wrapText="1"/>
    </xf>
    <xf numFmtId="0" fontId="13" fillId="0" borderId="29" xfId="0" applyFont="1" applyBorder="1" applyAlignment="1">
      <alignment horizontal="left" vertical="center" wrapText="1"/>
    </xf>
    <xf numFmtId="0" fontId="13" fillId="0" borderId="0" xfId="0" applyFont="1" applyBorder="1" applyAlignment="1">
      <alignment wrapText="1"/>
    </xf>
    <xf numFmtId="0" fontId="13" fillId="0" borderId="0" xfId="0" applyFont="1" applyBorder="1" applyAlignment="1">
      <alignment horizontal="left" vertical="center" wrapText="1"/>
    </xf>
    <xf numFmtId="0" fontId="7" fillId="0" borderId="12" xfId="0" applyFont="1" applyBorder="1" applyAlignment="1">
      <alignment horizontal="center"/>
    </xf>
    <xf numFmtId="0" fontId="16" fillId="0" borderId="0" xfId="0" applyFont="1" applyAlignment="1">
      <alignment/>
    </xf>
    <xf numFmtId="0" fontId="28" fillId="0" borderId="19" xfId="0" applyFont="1" applyBorder="1" applyAlignment="1">
      <alignment vertical="center" wrapText="1"/>
    </xf>
    <xf numFmtId="0" fontId="28" fillId="0" borderId="18" xfId="0" applyFont="1" applyBorder="1" applyAlignment="1">
      <alignment vertical="center" wrapText="1"/>
    </xf>
    <xf numFmtId="0" fontId="7" fillId="0" borderId="12" xfId="0" applyFont="1" applyBorder="1" applyAlignment="1">
      <alignment vertical="center" wrapText="1"/>
    </xf>
    <xf numFmtId="0" fontId="0" fillId="0" borderId="0" xfId="0" applyFont="1" applyBorder="1" applyAlignment="1">
      <alignment horizontal="center" vertical="center" wrapText="1"/>
    </xf>
    <xf numFmtId="0" fontId="2" fillId="0" borderId="0" xfId="0" applyFont="1" applyAlignment="1">
      <alignment vertical="center" wrapText="1"/>
    </xf>
    <xf numFmtId="20" fontId="7"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0" xfId="0" applyFont="1" applyBorder="1" applyAlignment="1">
      <alignment horizontal="left" vertical="center" wrapText="1"/>
    </xf>
    <xf numFmtId="0" fontId="16" fillId="0" borderId="10" xfId="0" applyFont="1" applyBorder="1" applyAlignment="1">
      <alignment horizontal="center" vertical="center"/>
    </xf>
    <xf numFmtId="3" fontId="17" fillId="0" borderId="10" xfId="0" applyNumberFormat="1" applyFont="1" applyBorder="1" applyAlignment="1">
      <alignment horizontal="right" vertical="center" wrapText="1"/>
    </xf>
    <xf numFmtId="178" fontId="17" fillId="0" borderId="10" xfId="0" applyNumberFormat="1" applyFont="1" applyBorder="1" applyAlignment="1" quotePrefix="1">
      <alignment horizontal="right" vertical="center" wrapText="1"/>
    </xf>
    <xf numFmtId="0" fontId="7" fillId="0" borderId="10" xfId="0" applyFont="1" applyFill="1" applyBorder="1" applyAlignment="1">
      <alignment horizontal="center"/>
    </xf>
    <xf numFmtId="0" fontId="7" fillId="0" borderId="10" xfId="0" applyFont="1" applyFill="1" applyBorder="1" applyAlignment="1">
      <alignment horizontal="left" vertical="center" wrapText="1"/>
    </xf>
    <xf numFmtId="185" fontId="13" fillId="0" borderId="10" xfId="41" applyNumberFormat="1" applyFont="1" applyFill="1" applyBorder="1" applyAlignment="1">
      <alignment horizontal="right" vertical="center" wrapText="1"/>
    </xf>
    <xf numFmtId="3" fontId="13" fillId="0" borderId="10" xfId="0" applyNumberFormat="1" applyFont="1" applyFill="1" applyBorder="1" applyAlignment="1">
      <alignment horizontal="right" vertical="center" wrapText="1"/>
    </xf>
    <xf numFmtId="178" fontId="13" fillId="0" borderId="10" xfId="0" applyNumberFormat="1" applyFont="1" applyFill="1" applyBorder="1" applyAlignment="1" quotePrefix="1">
      <alignment horizontal="right" vertical="center" wrapText="1"/>
    </xf>
    <xf numFmtId="186" fontId="0" fillId="0" borderId="0" xfId="0" applyNumberFormat="1" applyFont="1" applyFill="1" applyBorder="1" applyAlignment="1">
      <alignment/>
    </xf>
    <xf numFmtId="0" fontId="7" fillId="0" borderId="0" xfId="0" applyFont="1" applyFill="1" applyAlignment="1">
      <alignment/>
    </xf>
    <xf numFmtId="0" fontId="7" fillId="34" borderId="10" xfId="0" applyFont="1" applyFill="1" applyBorder="1" applyAlignment="1">
      <alignment horizontal="center"/>
    </xf>
    <xf numFmtId="0" fontId="7" fillId="34" borderId="10" xfId="0" applyFont="1" applyFill="1" applyBorder="1" applyAlignment="1">
      <alignment horizontal="left" vertical="center" wrapText="1"/>
    </xf>
    <xf numFmtId="185" fontId="13" fillId="34" borderId="10" xfId="41" applyNumberFormat="1" applyFont="1" applyFill="1" applyBorder="1" applyAlignment="1">
      <alignment horizontal="right" vertical="center" wrapText="1"/>
    </xf>
    <xf numFmtId="3" fontId="13" fillId="34" borderId="10" xfId="0" applyNumberFormat="1" applyFont="1" applyFill="1" applyBorder="1" applyAlignment="1">
      <alignment horizontal="right" vertical="center" wrapText="1"/>
    </xf>
    <xf numFmtId="0" fontId="18" fillId="35" borderId="10" xfId="0" applyFont="1" applyFill="1" applyBorder="1" applyAlignment="1">
      <alignment horizontal="center"/>
    </xf>
    <xf numFmtId="0" fontId="18" fillId="35" borderId="10" xfId="0" applyFont="1" applyFill="1" applyBorder="1" applyAlignment="1">
      <alignment horizontal="left" vertical="center" wrapText="1"/>
    </xf>
    <xf numFmtId="185" fontId="17" fillId="35" borderId="10" xfId="41" applyNumberFormat="1" applyFont="1" applyFill="1" applyBorder="1" applyAlignment="1">
      <alignment horizontal="right" vertical="center" wrapText="1"/>
    </xf>
    <xf numFmtId="3" fontId="17" fillId="35" borderId="10" xfId="0" applyNumberFormat="1" applyFont="1" applyFill="1" applyBorder="1" applyAlignment="1">
      <alignment horizontal="right" vertical="center" wrapText="1"/>
    </xf>
    <xf numFmtId="178" fontId="17" fillId="35" borderId="10" xfId="0" applyNumberFormat="1" applyFont="1" applyFill="1" applyBorder="1" applyAlignment="1" quotePrefix="1">
      <alignment horizontal="right" vertical="center" wrapText="1"/>
    </xf>
    <xf numFmtId="0" fontId="18" fillId="35" borderId="0" xfId="0" applyFont="1" applyFill="1" applyAlignment="1">
      <alignment/>
    </xf>
    <xf numFmtId="0" fontId="0" fillId="0" borderId="10" xfId="0" applyFont="1" applyBorder="1" applyAlignment="1" quotePrefix="1">
      <alignment horizontal="left" vertical="center" wrapText="1"/>
    </xf>
    <xf numFmtId="0" fontId="16" fillId="35" borderId="10" xfId="0" applyFont="1" applyFill="1" applyBorder="1" applyAlignment="1" quotePrefix="1">
      <alignment horizontal="left" vertical="center" wrapText="1"/>
    </xf>
    <xf numFmtId="0" fontId="16" fillId="35" borderId="0" xfId="0" applyFont="1" applyFill="1" applyAlignment="1">
      <alignment/>
    </xf>
    <xf numFmtId="0" fontId="0" fillId="0" borderId="10" xfId="0" applyFont="1" applyBorder="1" applyAlignment="1">
      <alignment horizontal="center"/>
    </xf>
    <xf numFmtId="0" fontId="16" fillId="35" borderId="10" xfId="0" applyFont="1" applyFill="1" applyBorder="1" applyAlignment="1">
      <alignment horizontal="center"/>
    </xf>
    <xf numFmtId="0" fontId="16" fillId="35" borderId="10" xfId="0" applyFont="1" applyFill="1" applyBorder="1" applyAlignment="1">
      <alignment horizontal="center" vertical="center"/>
    </xf>
    <xf numFmtId="0" fontId="16" fillId="35" borderId="10" xfId="0" applyFont="1" applyFill="1" applyBorder="1" applyAlignment="1">
      <alignment horizontal="left" vertical="center" wrapText="1"/>
    </xf>
    <xf numFmtId="0" fontId="16" fillId="36" borderId="10" xfId="0" applyFont="1" applyFill="1" applyBorder="1" applyAlignment="1">
      <alignment horizontal="center" vertical="center"/>
    </xf>
    <xf numFmtId="0" fontId="16" fillId="36" borderId="10" xfId="0" applyFont="1" applyFill="1" applyBorder="1" applyAlignment="1" quotePrefix="1">
      <alignment horizontal="left" vertical="center" wrapText="1"/>
    </xf>
    <xf numFmtId="185" fontId="17" fillId="36" borderId="10" xfId="41" applyNumberFormat="1" applyFont="1" applyFill="1" applyBorder="1" applyAlignment="1">
      <alignment horizontal="right" vertical="center" wrapText="1"/>
    </xf>
    <xf numFmtId="3" fontId="17" fillId="36" borderId="10" xfId="0" applyNumberFormat="1" applyFont="1" applyFill="1" applyBorder="1" applyAlignment="1">
      <alignment horizontal="right" vertical="center" wrapText="1"/>
    </xf>
    <xf numFmtId="178" fontId="17" fillId="36" borderId="10" xfId="0" applyNumberFormat="1" applyFont="1" applyFill="1" applyBorder="1" applyAlignment="1" quotePrefix="1">
      <alignment horizontal="right" vertical="center" wrapText="1"/>
    </xf>
    <xf numFmtId="0" fontId="16" fillId="36" borderId="10" xfId="0" applyFont="1" applyFill="1" applyBorder="1" applyAlignment="1">
      <alignment horizontal="left" vertical="center" wrapText="1"/>
    </xf>
    <xf numFmtId="0" fontId="16" fillId="36" borderId="0" xfId="0" applyFont="1" applyFill="1" applyAlignment="1">
      <alignment/>
    </xf>
    <xf numFmtId="0" fontId="18" fillId="36" borderId="10" xfId="0" applyFont="1" applyFill="1" applyBorder="1" applyAlignment="1">
      <alignment horizontal="center" vertical="center"/>
    </xf>
    <xf numFmtId="0" fontId="30" fillId="36" borderId="10" xfId="0" applyFont="1" applyFill="1" applyBorder="1" applyAlignment="1">
      <alignment horizontal="left" vertical="center" wrapText="1"/>
    </xf>
    <xf numFmtId="0" fontId="18" fillId="36" borderId="10" xfId="0" applyFont="1" applyFill="1" applyBorder="1" applyAlignment="1">
      <alignment horizontal="left" vertical="center" wrapText="1"/>
    </xf>
    <xf numFmtId="0" fontId="18" fillId="36" borderId="10" xfId="0" applyFont="1" applyFill="1" applyBorder="1" applyAlignment="1">
      <alignment horizontal="center" vertical="center" wrapText="1"/>
    </xf>
    <xf numFmtId="178" fontId="13" fillId="34" borderId="10" xfId="0" applyNumberFormat="1" applyFont="1" applyFill="1" applyBorder="1" applyAlignment="1" quotePrefix="1">
      <alignment horizontal="right" vertical="center" wrapText="1"/>
    </xf>
    <xf numFmtId="0" fontId="0" fillId="34" borderId="0" xfId="0" applyFont="1" applyFill="1" applyAlignment="1">
      <alignment/>
    </xf>
    <xf numFmtId="0" fontId="16" fillId="36" borderId="10" xfId="0" applyFont="1" applyFill="1" applyBorder="1" applyAlignment="1">
      <alignment horizontal="center"/>
    </xf>
    <xf numFmtId="0" fontId="29" fillId="36" borderId="10" xfId="0" applyFont="1" applyFill="1" applyBorder="1" applyAlignment="1">
      <alignment horizontal="left" vertical="center" wrapText="1"/>
    </xf>
    <xf numFmtId="0" fontId="18" fillId="36" borderId="10" xfId="0" applyFont="1" applyFill="1" applyBorder="1" applyAlignment="1">
      <alignment horizontal="center"/>
    </xf>
    <xf numFmtId="0" fontId="18" fillId="36" borderId="0" xfId="0" applyFont="1" applyFill="1" applyAlignment="1">
      <alignment/>
    </xf>
    <xf numFmtId="0" fontId="33" fillId="0" borderId="0" xfId="0" applyFont="1" applyAlignment="1">
      <alignment/>
    </xf>
    <xf numFmtId="178" fontId="13" fillId="0" borderId="10" xfId="0" applyNumberFormat="1" applyFont="1" applyBorder="1" applyAlignment="1" quotePrefix="1">
      <alignment horizontal="right" vertical="center" wrapText="1"/>
    </xf>
    <xf numFmtId="0" fontId="16" fillId="36" borderId="10" xfId="0" applyFont="1" applyFill="1" applyBorder="1" applyAlignment="1">
      <alignment horizontal="center"/>
    </xf>
    <xf numFmtId="0" fontId="16" fillId="36" borderId="10" xfId="0" applyFont="1" applyFill="1" applyBorder="1" applyAlignment="1">
      <alignment horizontal="left" vertical="center" wrapText="1"/>
    </xf>
    <xf numFmtId="185" fontId="17" fillId="36" borderId="10" xfId="41" applyNumberFormat="1" applyFont="1" applyFill="1" applyBorder="1" applyAlignment="1">
      <alignment horizontal="right" vertical="center" wrapText="1"/>
    </xf>
    <xf numFmtId="3" fontId="17" fillId="36" borderId="10" xfId="0" applyNumberFormat="1" applyFont="1" applyFill="1" applyBorder="1" applyAlignment="1">
      <alignment horizontal="right" vertical="center" wrapText="1"/>
    </xf>
    <xf numFmtId="178" fontId="17" fillId="36" borderId="10" xfId="0" applyNumberFormat="1" applyFont="1" applyFill="1" applyBorder="1" applyAlignment="1" quotePrefix="1">
      <alignment horizontal="right" vertical="center" wrapText="1"/>
    </xf>
    <xf numFmtId="0" fontId="16" fillId="36" borderId="0" xfId="0" applyFont="1" applyFill="1" applyAlignment="1">
      <alignment/>
    </xf>
    <xf numFmtId="0" fontId="3" fillId="0" borderId="0" xfId="0" applyFont="1" applyBorder="1" applyAlignment="1">
      <alignment vertical="center"/>
    </xf>
    <xf numFmtId="0" fontId="7" fillId="0" borderId="0" xfId="0" applyFont="1" applyAlignment="1">
      <alignment vertical="center"/>
    </xf>
    <xf numFmtId="0" fontId="18" fillId="36" borderId="30" xfId="0" applyFont="1" applyFill="1" applyBorder="1" applyAlignment="1">
      <alignment horizontal="center"/>
    </xf>
    <xf numFmtId="0" fontId="18" fillId="36" borderId="30" xfId="0" applyFont="1" applyFill="1" applyBorder="1" applyAlignment="1">
      <alignment horizontal="left" vertical="center" wrapText="1"/>
    </xf>
    <xf numFmtId="185" fontId="17" fillId="36" borderId="30" xfId="41" applyNumberFormat="1" applyFont="1" applyFill="1" applyBorder="1" applyAlignment="1">
      <alignment horizontal="right" vertical="center" wrapText="1"/>
    </xf>
    <xf numFmtId="0" fontId="18" fillId="36" borderId="15" xfId="0" applyFont="1" applyFill="1" applyBorder="1" applyAlignment="1">
      <alignment horizontal="center"/>
    </xf>
    <xf numFmtId="0" fontId="18" fillId="36" borderId="15" xfId="0" applyFont="1" applyFill="1" applyBorder="1" applyAlignment="1">
      <alignment horizontal="left" vertical="center" wrapText="1"/>
    </xf>
    <xf numFmtId="185" fontId="17" fillId="36" borderId="15" xfId="41" applyNumberFormat="1" applyFont="1" applyFill="1" applyBorder="1" applyAlignment="1">
      <alignment horizontal="right" vertical="center" wrapText="1"/>
    </xf>
    <xf numFmtId="3" fontId="17" fillId="36" borderId="15" xfId="0" applyNumberFormat="1" applyFont="1" applyFill="1" applyBorder="1" applyAlignment="1">
      <alignment horizontal="right" vertical="center" wrapText="1"/>
    </xf>
    <xf numFmtId="178" fontId="17" fillId="36" borderId="15" xfId="0" applyNumberFormat="1" applyFont="1" applyFill="1" applyBorder="1" applyAlignment="1" quotePrefix="1">
      <alignment horizontal="right" vertical="center" wrapText="1"/>
    </xf>
    <xf numFmtId="0" fontId="18" fillId="36" borderId="0" xfId="0" applyFont="1" applyFill="1" applyBorder="1" applyAlignment="1">
      <alignment horizontal="center"/>
    </xf>
    <xf numFmtId="0" fontId="18" fillId="36" borderId="0" xfId="0" applyFont="1" applyFill="1" applyBorder="1" applyAlignment="1">
      <alignment horizontal="left" vertical="center" wrapText="1"/>
    </xf>
    <xf numFmtId="185" fontId="17" fillId="36" borderId="0" xfId="41" applyNumberFormat="1" applyFont="1" applyFill="1" applyBorder="1" applyAlignment="1">
      <alignment horizontal="right" vertical="center" wrapText="1"/>
    </xf>
    <xf numFmtId="3" fontId="17" fillId="36" borderId="0" xfId="0" applyNumberFormat="1" applyFont="1" applyFill="1" applyBorder="1" applyAlignment="1">
      <alignment horizontal="right" vertical="center" wrapText="1"/>
    </xf>
    <xf numFmtId="178" fontId="17" fillId="36" borderId="0" xfId="0" applyNumberFormat="1" applyFont="1" applyFill="1" applyBorder="1" applyAlignment="1" quotePrefix="1">
      <alignment horizontal="right" vertical="center" wrapText="1"/>
    </xf>
    <xf numFmtId="0" fontId="7" fillId="0" borderId="30" xfId="0" applyFont="1" applyBorder="1" applyAlignment="1">
      <alignment horizontal="center"/>
    </xf>
    <xf numFmtId="0" fontId="7" fillId="0" borderId="12" xfId="0" applyFont="1" applyBorder="1" applyAlignment="1">
      <alignment horizontal="left" vertical="center" wrapText="1"/>
    </xf>
    <xf numFmtId="185" fontId="13" fillId="0" borderId="12" xfId="41" applyNumberFormat="1" applyFont="1" applyBorder="1" applyAlignment="1">
      <alignment horizontal="right" vertical="center" wrapText="1"/>
    </xf>
    <xf numFmtId="3" fontId="5" fillId="0" borderId="12" xfId="0" applyNumberFormat="1" applyFont="1" applyBorder="1" applyAlignment="1">
      <alignment horizontal="right" vertical="center" wrapText="1"/>
    </xf>
    <xf numFmtId="0" fontId="3" fillId="0" borderId="12" xfId="0" applyFont="1" applyBorder="1" applyAlignment="1">
      <alignment horizontal="right" vertical="center"/>
    </xf>
    <xf numFmtId="0" fontId="7" fillId="0" borderId="31" xfId="0" applyFont="1" applyBorder="1" applyAlignment="1">
      <alignment horizontal="center"/>
    </xf>
    <xf numFmtId="0" fontId="12" fillId="0" borderId="31" xfId="0" applyFont="1" applyBorder="1" applyAlignment="1">
      <alignment horizontal="left" vertical="center" wrapText="1"/>
    </xf>
    <xf numFmtId="3" fontId="13" fillId="0" borderId="31" xfId="0" applyNumberFormat="1" applyFont="1" applyBorder="1" applyAlignment="1">
      <alignment horizontal="right" vertical="center" wrapText="1"/>
    </xf>
    <xf numFmtId="3" fontId="13" fillId="0" borderId="30" xfId="0" applyNumberFormat="1" applyFont="1" applyBorder="1" applyAlignment="1">
      <alignment horizontal="right" vertical="center" wrapText="1"/>
    </xf>
    <xf numFmtId="3" fontId="13" fillId="0" borderId="12" xfId="0" applyNumberFormat="1" applyFont="1" applyBorder="1" applyAlignment="1">
      <alignment horizontal="right" vertical="center" wrapText="1"/>
    </xf>
    <xf numFmtId="3" fontId="25" fillId="36" borderId="30" xfId="0" applyNumberFormat="1" applyFont="1" applyFill="1" applyBorder="1" applyAlignment="1">
      <alignment horizontal="right" vertical="center" wrapText="1"/>
    </xf>
    <xf numFmtId="178" fontId="1" fillId="0" borderId="10" xfId="0" applyNumberFormat="1" applyFont="1" applyBorder="1" applyAlignment="1" quotePrefix="1">
      <alignment horizontal="right" vertical="center" wrapText="1"/>
    </xf>
    <xf numFmtId="3" fontId="13" fillId="0" borderId="10" xfId="0" applyNumberFormat="1" applyFont="1" applyBorder="1" applyAlignment="1" quotePrefix="1">
      <alignment horizontal="left" vertical="center" wrapText="1"/>
    </xf>
    <xf numFmtId="0" fontId="16" fillId="0" borderId="30" xfId="0" applyFont="1" applyBorder="1" applyAlignment="1">
      <alignment horizontal="left" vertical="center" wrapText="1"/>
    </xf>
    <xf numFmtId="185" fontId="0" fillId="0" borderId="10" xfId="41" applyNumberFormat="1" applyFont="1" applyBorder="1" applyAlignment="1">
      <alignment horizontal="right" vertical="center" wrapText="1"/>
    </xf>
    <xf numFmtId="185" fontId="0" fillId="0" borderId="10" xfId="41" applyNumberFormat="1" applyFont="1" applyBorder="1" applyAlignment="1">
      <alignment vertical="center" wrapText="1"/>
    </xf>
    <xf numFmtId="0" fontId="0" fillId="0" borderId="10" xfId="0" applyFont="1" applyFill="1" applyBorder="1" applyAlignment="1">
      <alignment horizontal="center"/>
    </xf>
    <xf numFmtId="0" fontId="0" fillId="0" borderId="10" xfId="0" applyFont="1" applyFill="1" applyBorder="1" applyAlignment="1" quotePrefix="1">
      <alignment horizontal="left" vertical="center" wrapText="1"/>
    </xf>
    <xf numFmtId="185" fontId="13" fillId="0" borderId="10" xfId="41" applyNumberFormat="1" applyFont="1" applyFill="1" applyBorder="1" applyAlignment="1">
      <alignment horizontal="right" vertical="center" wrapText="1"/>
    </xf>
    <xf numFmtId="3" fontId="13" fillId="0" borderId="10" xfId="0" applyNumberFormat="1" applyFont="1" applyFill="1" applyBorder="1" applyAlignment="1">
      <alignment horizontal="right" vertical="center" wrapText="1"/>
    </xf>
    <xf numFmtId="178" fontId="13" fillId="0" borderId="10" xfId="0" applyNumberFormat="1" applyFont="1" applyFill="1" applyBorder="1" applyAlignment="1" quotePrefix="1">
      <alignment horizontal="right" vertical="center" wrapText="1"/>
    </xf>
    <xf numFmtId="0" fontId="0" fillId="0" borderId="0" xfId="0" applyFont="1" applyFill="1" applyAlignment="1">
      <alignment/>
    </xf>
    <xf numFmtId="9" fontId="7" fillId="0" borderId="0" xfId="0" applyNumberFormat="1" applyFont="1" applyAlignment="1">
      <alignment/>
    </xf>
    <xf numFmtId="179" fontId="7" fillId="0" borderId="0" xfId="0" applyNumberFormat="1" applyFont="1" applyAlignment="1">
      <alignment/>
    </xf>
    <xf numFmtId="0" fontId="7" fillId="0" borderId="10" xfId="0" applyFont="1" applyBorder="1" applyAlignment="1">
      <alignment horizontal="center" vertical="center"/>
    </xf>
    <xf numFmtId="0" fontId="2" fillId="0" borderId="0" xfId="0" applyFont="1" applyFill="1" applyAlignment="1">
      <alignment vertical="center"/>
    </xf>
    <xf numFmtId="0" fontId="1" fillId="0" borderId="0" xfId="0" applyFont="1" applyFill="1" applyAlignment="1">
      <alignment horizontal="center" vertical="center"/>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7" fillId="0" borderId="12" xfId="0" applyFont="1" applyFill="1" applyBorder="1" applyAlignment="1">
      <alignment vertical="center" wrapText="1"/>
    </xf>
    <xf numFmtId="0" fontId="0" fillId="0" borderId="12" xfId="0" applyFont="1" applyFill="1" applyBorder="1" applyAlignment="1">
      <alignment horizontal="center" vertical="center" wrapText="1"/>
    </xf>
    <xf numFmtId="3" fontId="0"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0" xfId="0" applyFont="1" applyFill="1" applyAlignment="1">
      <alignment horizontal="center" vertical="center"/>
    </xf>
    <xf numFmtId="0" fontId="2" fillId="0" borderId="12"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2" xfId="0" applyFont="1" applyFill="1" applyBorder="1" applyAlignment="1">
      <alignment horizontal="left" vertical="center" wrapText="1"/>
    </xf>
    <xf numFmtId="185" fontId="1" fillId="0" borderId="12" xfId="41" applyNumberFormat="1" applyFont="1" applyFill="1" applyBorder="1" applyAlignment="1">
      <alignment horizontal="center" vertical="center" wrapText="1"/>
    </xf>
    <xf numFmtId="0" fontId="1" fillId="0" borderId="0" xfId="0" applyFont="1" applyFill="1" applyAlignment="1">
      <alignment horizontal="left" vertical="center"/>
    </xf>
    <xf numFmtId="0" fontId="1" fillId="0" borderId="12" xfId="0" applyFont="1" applyFill="1" applyBorder="1" applyAlignment="1">
      <alignment/>
    </xf>
    <xf numFmtId="3" fontId="2" fillId="0" borderId="12" xfId="0" applyNumberFormat="1" applyFont="1" applyFill="1" applyBorder="1" applyAlignment="1">
      <alignment horizontal="center" vertical="center" wrapText="1"/>
    </xf>
    <xf numFmtId="9" fontId="1" fillId="0" borderId="12" xfId="72" applyNumberFormat="1" applyFont="1" applyFill="1" applyBorder="1" applyAlignment="1" quotePrefix="1">
      <alignment horizontal="center" vertical="center" wrapText="1"/>
    </xf>
    <xf numFmtId="0" fontId="1" fillId="0" borderId="12" xfId="0" applyFont="1" applyFill="1" applyBorder="1" applyAlignment="1">
      <alignment horizontal="center" vertical="center" wrapText="1"/>
    </xf>
    <xf numFmtId="0" fontId="36" fillId="0" borderId="12" xfId="0" applyFont="1" applyFill="1" applyBorder="1" applyAlignment="1">
      <alignment horizontal="left" vertical="center" wrapText="1"/>
    </xf>
    <xf numFmtId="3" fontId="1" fillId="0" borderId="12" xfId="0" applyNumberFormat="1" applyFont="1" applyFill="1" applyBorder="1" applyAlignment="1">
      <alignment horizontal="center" vertical="center" wrapText="1"/>
    </xf>
    <xf numFmtId="178" fontId="1" fillId="0" borderId="12" xfId="0" applyNumberFormat="1" applyFont="1" applyFill="1" applyBorder="1" applyAlignment="1" quotePrefix="1">
      <alignment horizontal="center" vertical="center" wrapText="1"/>
    </xf>
    <xf numFmtId="0" fontId="2" fillId="0" borderId="12" xfId="0" applyFont="1" applyFill="1" applyBorder="1" applyAlignment="1">
      <alignment/>
    </xf>
    <xf numFmtId="0" fontId="35" fillId="0" borderId="12" xfId="0" applyFont="1" applyFill="1" applyBorder="1" applyAlignment="1">
      <alignment horizontal="left" vertical="center" wrapText="1"/>
    </xf>
    <xf numFmtId="0" fontId="35" fillId="0" borderId="0" xfId="0" applyFont="1" applyFill="1" applyAlignment="1">
      <alignment vertical="center"/>
    </xf>
    <xf numFmtId="0" fontId="2" fillId="0" borderId="0" xfId="0" applyFont="1" applyFill="1" applyAlignment="1">
      <alignment vertical="center" wrapText="1"/>
    </xf>
    <xf numFmtId="0" fontId="1" fillId="0" borderId="0" xfId="0" applyFont="1" applyFill="1" applyAlignment="1">
      <alignment/>
    </xf>
    <xf numFmtId="9" fontId="1" fillId="0" borderId="0" xfId="0" applyNumberFormat="1" applyFont="1" applyFill="1" applyAlignment="1">
      <alignment/>
    </xf>
    <xf numFmtId="0" fontId="35" fillId="0" borderId="16" xfId="0" applyFont="1" applyFill="1" applyBorder="1" applyAlignment="1">
      <alignment vertical="center"/>
    </xf>
    <xf numFmtId="186" fontId="1" fillId="0" borderId="0" xfId="0" applyNumberFormat="1" applyFont="1" applyFill="1" applyAlignment="1">
      <alignment/>
    </xf>
    <xf numFmtId="186" fontId="1" fillId="0" borderId="0" xfId="0" applyNumberFormat="1" applyFont="1" applyFill="1" applyBorder="1" applyAlignment="1">
      <alignment/>
    </xf>
    <xf numFmtId="2" fontId="1" fillId="0" borderId="0" xfId="0" applyNumberFormat="1" applyFont="1" applyFill="1" applyAlignment="1">
      <alignment/>
    </xf>
    <xf numFmtId="9" fontId="2" fillId="0" borderId="0" xfId="0" applyNumberFormat="1" applyFont="1" applyFill="1" applyAlignment="1">
      <alignment/>
    </xf>
    <xf numFmtId="0" fontId="1" fillId="0" borderId="12" xfId="0" applyFont="1" applyFill="1" applyBorder="1" applyAlignment="1">
      <alignment vertical="center" wrapText="1"/>
    </xf>
    <xf numFmtId="0" fontId="5" fillId="0" borderId="12" xfId="0" applyFont="1" applyBorder="1" applyAlignment="1">
      <alignment horizontal="center" vertical="center" wrapText="1"/>
    </xf>
    <xf numFmtId="0" fontId="89" fillId="0" borderId="12" xfId="0" applyFont="1" applyBorder="1" applyAlignment="1">
      <alignment horizontal="center" vertical="center" wrapText="1"/>
    </xf>
    <xf numFmtId="0" fontId="89" fillId="0" borderId="12" xfId="0" applyFont="1" applyBorder="1" applyAlignment="1">
      <alignment vertical="center" wrapText="1"/>
    </xf>
    <xf numFmtId="0" fontId="90" fillId="0" borderId="12" xfId="0" applyFont="1" applyBorder="1" applyAlignment="1">
      <alignment horizontal="center" vertical="center" wrapText="1"/>
    </xf>
    <xf numFmtId="0" fontId="90" fillId="0" borderId="12" xfId="0" applyFont="1" applyBorder="1" applyAlignment="1">
      <alignment vertical="center" wrapText="1"/>
    </xf>
    <xf numFmtId="0" fontId="0" fillId="0" borderId="12" xfId="0" applyFont="1" applyFill="1" applyBorder="1" applyAlignment="1">
      <alignment vertical="center" wrapText="1"/>
    </xf>
    <xf numFmtId="0" fontId="0" fillId="0" borderId="0" xfId="0" applyFont="1" applyAlignment="1">
      <alignment horizontal="center" vertical="center" wrapText="1"/>
    </xf>
    <xf numFmtId="0" fontId="14" fillId="0" borderId="16" xfId="0" applyFont="1" applyBorder="1" applyAlignment="1">
      <alignment vertical="center" wrapText="1"/>
    </xf>
    <xf numFmtId="0" fontId="14" fillId="0" borderId="0" xfId="0" applyFont="1" applyBorder="1" applyAlignment="1">
      <alignment vertical="center" wrapText="1"/>
    </xf>
    <xf numFmtId="0" fontId="0" fillId="0" borderId="20" xfId="0" applyFont="1" applyBorder="1" applyAlignment="1">
      <alignment horizontal="center" vertical="center" wrapText="1"/>
    </xf>
    <xf numFmtId="0" fontId="0" fillId="0" borderId="0" xfId="0" applyFont="1" applyFill="1" applyAlignment="1">
      <alignment horizontal="center" vertical="center" wrapText="1"/>
    </xf>
    <xf numFmtId="0" fontId="16" fillId="0" borderId="0" xfId="0" applyFont="1" applyFill="1" applyAlignment="1">
      <alignment horizontal="center" vertical="center" wrapText="1"/>
    </xf>
    <xf numFmtId="0" fontId="7" fillId="0" borderId="0" xfId="0" applyFont="1" applyFill="1" applyAlignment="1">
      <alignment horizontal="center" vertical="center" wrapText="1"/>
    </xf>
    <xf numFmtId="0" fontId="16" fillId="0" borderId="0" xfId="0" applyFont="1" applyAlignment="1">
      <alignment horizontal="center" vertical="center" wrapText="1"/>
    </xf>
    <xf numFmtId="2" fontId="16" fillId="0" borderId="0" xfId="0" applyNumberFormat="1" applyFont="1" applyFill="1" applyAlignment="1">
      <alignment horizontal="center" vertical="center" wrapText="1"/>
    </xf>
    <xf numFmtId="0" fontId="44" fillId="0" borderId="0" xfId="0" applyFont="1" applyFill="1" applyAlignment="1">
      <alignment horizontal="center" vertical="center" wrapText="1"/>
    </xf>
    <xf numFmtId="0" fontId="45" fillId="0" borderId="0" xfId="0" applyFont="1" applyFill="1" applyAlignment="1">
      <alignment horizontal="center" vertical="center" wrapText="1"/>
    </xf>
    <xf numFmtId="0" fontId="16" fillId="33" borderId="0" xfId="0" applyFont="1" applyFill="1" applyAlignment="1">
      <alignment horizontal="center" vertical="center" wrapText="1"/>
    </xf>
    <xf numFmtId="0" fontId="46" fillId="0" borderId="0" xfId="0" applyFont="1" applyFill="1" applyAlignment="1">
      <alignment horizontal="center" vertical="center" wrapText="1"/>
    </xf>
    <xf numFmtId="2" fontId="7" fillId="0" borderId="12" xfId="0" applyNumberFormat="1" applyFont="1" applyFill="1" applyBorder="1" applyAlignment="1">
      <alignment horizontal="left" vertical="center" wrapText="1"/>
    </xf>
    <xf numFmtId="0" fontId="7" fillId="0" borderId="0" xfId="0" applyFont="1" applyAlignment="1">
      <alignment horizontal="center" vertical="center" wrapText="1"/>
    </xf>
    <xf numFmtId="0" fontId="0" fillId="0" borderId="0" xfId="0" applyFont="1" applyAlignment="1">
      <alignment horizontal="left" vertical="center" wrapText="1"/>
    </xf>
    <xf numFmtId="0" fontId="1" fillId="0" borderId="0" xfId="63" applyFont="1" applyFill="1" applyAlignment="1">
      <alignment horizontal="center" vertical="center" wrapText="1"/>
      <protection/>
    </xf>
    <xf numFmtId="9" fontId="1" fillId="0" borderId="0" xfId="75" applyFont="1" applyFill="1" applyAlignment="1">
      <alignment horizontal="center" vertical="center" wrapText="1"/>
    </xf>
    <xf numFmtId="0" fontId="2" fillId="0" borderId="16" xfId="63" applyFont="1" applyFill="1" applyBorder="1" applyAlignment="1">
      <alignment horizontal="center" vertical="center" wrapText="1"/>
      <protection/>
    </xf>
    <xf numFmtId="0" fontId="2" fillId="0" borderId="12" xfId="63" applyFont="1" applyFill="1" applyBorder="1" applyAlignment="1">
      <alignment horizontal="center" vertical="center" wrapText="1"/>
      <protection/>
    </xf>
    <xf numFmtId="0" fontId="2" fillId="0" borderId="12" xfId="63" applyFont="1" applyFill="1" applyBorder="1" applyAlignment="1">
      <alignment horizontal="left" vertical="center" wrapText="1"/>
      <protection/>
    </xf>
    <xf numFmtId="185" fontId="1" fillId="0" borderId="12" xfId="45" applyNumberFormat="1" applyFont="1" applyFill="1" applyBorder="1" applyAlignment="1">
      <alignment horizontal="center" vertical="center" wrapText="1"/>
    </xf>
    <xf numFmtId="0" fontId="1" fillId="0" borderId="12" xfId="63" applyFont="1" applyFill="1" applyBorder="1" applyAlignment="1">
      <alignment horizontal="center" vertical="center" wrapText="1"/>
      <protection/>
    </xf>
    <xf numFmtId="0" fontId="1" fillId="0" borderId="12" xfId="63" applyFont="1" applyBorder="1" applyAlignment="1">
      <alignment horizontal="left" vertical="center" wrapText="1"/>
      <protection/>
    </xf>
    <xf numFmtId="3" fontId="1" fillId="0" borderId="12" xfId="45" applyNumberFormat="1" applyFont="1" applyFill="1" applyBorder="1" applyAlignment="1">
      <alignment horizontal="center" vertical="center" wrapText="1"/>
    </xf>
    <xf numFmtId="3" fontId="1" fillId="0" borderId="12" xfId="63" applyNumberFormat="1" applyFont="1" applyFill="1" applyBorder="1" applyAlignment="1">
      <alignment horizontal="center" vertical="center" wrapText="1"/>
      <protection/>
    </xf>
    <xf numFmtId="196" fontId="1" fillId="0" borderId="0" xfId="45" applyNumberFormat="1" applyFont="1" applyFill="1" applyAlignment="1">
      <alignment horizontal="center" vertical="center" wrapText="1"/>
    </xf>
    <xf numFmtId="185" fontId="1" fillId="0" borderId="0" xfId="75" applyNumberFormat="1" applyFont="1" applyFill="1" applyAlignment="1">
      <alignment horizontal="center" vertical="center" wrapText="1"/>
    </xf>
    <xf numFmtId="185" fontId="1" fillId="0" borderId="0" xfId="45" applyNumberFormat="1" applyFont="1" applyFill="1" applyAlignment="1">
      <alignment horizontal="center" vertical="center" wrapText="1"/>
    </xf>
    <xf numFmtId="0" fontId="1" fillId="0" borderId="12" xfId="63" applyFont="1" applyFill="1" applyBorder="1" applyAlignment="1">
      <alignment horizontal="left" vertical="center" wrapText="1"/>
      <protection/>
    </xf>
    <xf numFmtId="171" fontId="1" fillId="0" borderId="0" xfId="45" applyFont="1" applyFill="1" applyAlignment="1">
      <alignment horizontal="center" vertical="center" wrapText="1"/>
    </xf>
    <xf numFmtId="0" fontId="1" fillId="0" borderId="12" xfId="63" applyFont="1" applyFill="1" applyBorder="1" applyAlignment="1" quotePrefix="1">
      <alignment horizontal="left" vertical="center" wrapText="1"/>
      <protection/>
    </xf>
    <xf numFmtId="0" fontId="1" fillId="0" borderId="32" xfId="63" applyFont="1" applyFill="1" applyBorder="1" applyAlignment="1" quotePrefix="1">
      <alignment horizontal="left" vertical="center" wrapText="1"/>
      <protection/>
    </xf>
    <xf numFmtId="1" fontId="1" fillId="0" borderId="12" xfId="63" applyNumberFormat="1" applyFont="1" applyFill="1" applyBorder="1" applyAlignment="1">
      <alignment horizontal="center" vertical="center" wrapText="1"/>
      <protection/>
    </xf>
    <xf numFmtId="0" fontId="1" fillId="0" borderId="29" xfId="63" applyFont="1" applyFill="1" applyBorder="1" applyAlignment="1">
      <alignment horizontal="left" vertical="center" wrapText="1"/>
      <protection/>
    </xf>
    <xf numFmtId="185" fontId="1" fillId="0" borderId="29" xfId="45" applyNumberFormat="1" applyFont="1" applyFill="1" applyBorder="1" applyAlignment="1">
      <alignment horizontal="center" vertical="center" wrapText="1"/>
    </xf>
    <xf numFmtId="0" fontId="1" fillId="33" borderId="12" xfId="63" applyFont="1" applyFill="1" applyBorder="1" applyAlignment="1" quotePrefix="1">
      <alignment horizontal="left" vertical="center" wrapText="1"/>
      <protection/>
    </xf>
    <xf numFmtId="1" fontId="2" fillId="0" borderId="12" xfId="63" applyNumberFormat="1" applyFont="1" applyFill="1" applyBorder="1" applyAlignment="1">
      <alignment horizontal="center" vertical="center" wrapText="1"/>
      <protection/>
    </xf>
    <xf numFmtId="0" fontId="1" fillId="0" borderId="0" xfId="63" applyNumberFormat="1" applyFont="1" applyFill="1" applyBorder="1" applyAlignment="1">
      <alignment horizontal="left" vertical="center" wrapText="1"/>
      <protection/>
    </xf>
    <xf numFmtId="171" fontId="1" fillId="0" borderId="0" xfId="45" applyFont="1" applyFill="1" applyBorder="1" applyAlignment="1">
      <alignment horizontal="left" vertical="center" wrapText="1"/>
    </xf>
    <xf numFmtId="0" fontId="1" fillId="0" borderId="0" xfId="63" applyFont="1" applyFill="1" applyBorder="1" applyAlignment="1">
      <alignment horizontal="left" vertical="center" wrapText="1"/>
      <protection/>
    </xf>
    <xf numFmtId="0" fontId="1" fillId="0" borderId="0" xfId="62" applyFont="1" applyFill="1" applyAlignment="1">
      <alignment vertical="center"/>
      <protection/>
    </xf>
    <xf numFmtId="0" fontId="5" fillId="0" borderId="0" xfId="68" applyFont="1" applyFill="1" applyBorder="1" applyAlignment="1">
      <alignment horizontal="centerContinuous" vertical="center" wrapText="1"/>
      <protection/>
    </xf>
    <xf numFmtId="0" fontId="2" fillId="0" borderId="12" xfId="62" applyFont="1" applyFill="1" applyBorder="1" applyAlignment="1">
      <alignment horizontal="center" vertical="center" wrapText="1"/>
      <protection/>
    </xf>
    <xf numFmtId="0" fontId="2" fillId="0" borderId="0" xfId="62" applyFont="1" applyFill="1" applyAlignment="1">
      <alignment vertical="center"/>
      <protection/>
    </xf>
    <xf numFmtId="0" fontId="2" fillId="0" borderId="12" xfId="62" applyFont="1" applyFill="1" applyBorder="1" applyAlignment="1">
      <alignment horizontal="center" vertical="center"/>
      <protection/>
    </xf>
    <xf numFmtId="0" fontId="2" fillId="0" borderId="12" xfId="62" applyFont="1" applyFill="1" applyBorder="1" applyAlignment="1">
      <alignment vertical="center" wrapText="1"/>
      <protection/>
    </xf>
    <xf numFmtId="0" fontId="2" fillId="0" borderId="12" xfId="62" applyFont="1" applyFill="1" applyBorder="1" applyAlignment="1">
      <alignment vertical="center"/>
      <protection/>
    </xf>
    <xf numFmtId="0" fontId="1" fillId="0" borderId="12" xfId="62" applyFont="1" applyFill="1" applyBorder="1" applyAlignment="1">
      <alignment horizontal="center" vertical="center" wrapText="1"/>
      <protection/>
    </xf>
    <xf numFmtId="0" fontId="1" fillId="0" borderId="12" xfId="62" applyFont="1" applyFill="1" applyBorder="1" applyAlignment="1">
      <alignment vertical="center" wrapText="1"/>
      <protection/>
    </xf>
    <xf numFmtId="3" fontId="1" fillId="0" borderId="12" xfId="43" applyNumberFormat="1" applyFont="1" applyFill="1" applyBorder="1" applyAlignment="1">
      <alignment horizontal="center" vertical="center"/>
    </xf>
    <xf numFmtId="3" fontId="1" fillId="0" borderId="0" xfId="62" applyNumberFormat="1" applyFont="1" applyFill="1" applyAlignment="1">
      <alignment vertical="center"/>
      <protection/>
    </xf>
    <xf numFmtId="0" fontId="1" fillId="0" borderId="12" xfId="62" applyFont="1" applyFill="1" applyBorder="1" applyAlignment="1">
      <alignment horizontal="center" vertical="center"/>
      <protection/>
    </xf>
    <xf numFmtId="3" fontId="1" fillId="0" borderId="12" xfId="62" applyNumberFormat="1" applyFont="1" applyFill="1" applyBorder="1" applyAlignment="1">
      <alignment vertical="center"/>
      <protection/>
    </xf>
    <xf numFmtId="3" fontId="1" fillId="0" borderId="12" xfId="43" applyNumberFormat="1" applyFont="1" applyFill="1" applyBorder="1" applyAlignment="1">
      <alignment horizontal="centerContinuous" vertical="center"/>
    </xf>
    <xf numFmtId="0" fontId="1" fillId="0" borderId="12" xfId="67" applyFont="1" applyFill="1" applyBorder="1" applyAlignment="1">
      <alignment horizontal="center" vertical="center"/>
      <protection/>
    </xf>
    <xf numFmtId="0" fontId="1" fillId="0" borderId="12" xfId="67" applyFont="1" applyFill="1" applyBorder="1" applyAlignment="1">
      <alignment vertical="center" wrapText="1"/>
      <protection/>
    </xf>
    <xf numFmtId="3" fontId="2" fillId="0" borderId="12" xfId="62" applyNumberFormat="1" applyFont="1" applyFill="1" applyBorder="1" applyAlignment="1">
      <alignment vertical="center"/>
      <protection/>
    </xf>
    <xf numFmtId="3" fontId="2" fillId="0" borderId="0" xfId="62" applyNumberFormat="1" applyFont="1" applyFill="1" applyAlignment="1">
      <alignment vertical="center"/>
      <protection/>
    </xf>
    <xf numFmtId="0" fontId="1" fillId="37" borderId="12" xfId="62" applyFont="1" applyFill="1" applyBorder="1" applyAlignment="1">
      <alignment horizontal="center" vertical="center"/>
      <protection/>
    </xf>
    <xf numFmtId="0" fontId="1" fillId="37" borderId="12" xfId="62" applyFont="1" applyFill="1" applyBorder="1" applyAlignment="1">
      <alignment vertical="center" wrapText="1"/>
      <protection/>
    </xf>
    <xf numFmtId="3" fontId="1" fillId="37" borderId="12" xfId="43" applyNumberFormat="1" applyFont="1" applyFill="1" applyBorder="1" applyAlignment="1">
      <alignment horizontal="centerContinuous" vertical="center"/>
    </xf>
    <xf numFmtId="3" fontId="1" fillId="37" borderId="12" xfId="43" applyNumberFormat="1" applyFont="1" applyFill="1" applyBorder="1" applyAlignment="1">
      <alignment horizontal="center" vertical="center"/>
    </xf>
    <xf numFmtId="0" fontId="1" fillId="37" borderId="0" xfId="62" applyFont="1" applyFill="1" applyAlignment="1">
      <alignment vertical="center"/>
      <protection/>
    </xf>
    <xf numFmtId="3" fontId="1" fillId="37" borderId="0" xfId="62" applyNumberFormat="1" applyFont="1" applyFill="1" applyAlignment="1">
      <alignment vertical="center"/>
      <protection/>
    </xf>
    <xf numFmtId="0" fontId="1" fillId="37" borderId="12" xfId="0" applyFont="1" applyFill="1" applyBorder="1" applyAlignment="1">
      <alignment vertical="center" wrapText="1"/>
    </xf>
    <xf numFmtId="3" fontId="2" fillId="0" borderId="12" xfId="43" applyNumberFormat="1" applyFont="1" applyFill="1" applyBorder="1" applyAlignment="1">
      <alignment horizontal="center" vertical="center"/>
    </xf>
    <xf numFmtId="0" fontId="1" fillId="0" borderId="12" xfId="62" applyFont="1" applyFill="1" applyBorder="1" applyAlignment="1">
      <alignment vertical="center"/>
      <protection/>
    </xf>
    <xf numFmtId="0" fontId="1" fillId="0" borderId="0" xfId="62" applyFont="1" applyFill="1" applyAlignment="1">
      <alignment horizontal="center" vertical="center"/>
      <protection/>
    </xf>
    <xf numFmtId="0" fontId="2" fillId="0" borderId="0" xfId="68" applyFont="1" applyFill="1" applyAlignment="1">
      <alignment/>
      <protection/>
    </xf>
    <xf numFmtId="0" fontId="1" fillId="0" borderId="0" xfId="68" applyFont="1" applyFill="1">
      <alignment/>
      <protection/>
    </xf>
    <xf numFmtId="0" fontId="1" fillId="0" borderId="0" xfId="68" applyFont="1" applyFill="1" applyBorder="1" applyAlignment="1">
      <alignment horizontal="center"/>
      <protection/>
    </xf>
    <xf numFmtId="0" fontId="1" fillId="0" borderId="0" xfId="68" applyFont="1" applyFill="1" applyBorder="1" applyAlignment="1">
      <alignment/>
      <protection/>
    </xf>
    <xf numFmtId="0" fontId="35" fillId="0" borderId="0" xfId="68" applyFont="1" applyFill="1" applyBorder="1" applyAlignment="1">
      <alignment/>
      <protection/>
    </xf>
    <xf numFmtId="0" fontId="2" fillId="0" borderId="12" xfId="68" applyFont="1" applyFill="1" applyBorder="1" applyAlignment="1">
      <alignment horizontal="center" vertical="center" wrapText="1"/>
      <protection/>
    </xf>
    <xf numFmtId="0" fontId="2" fillId="0" borderId="19" xfId="68" applyFont="1" applyFill="1" applyBorder="1" applyAlignment="1">
      <alignment horizontal="center" vertical="center" wrapText="1"/>
      <protection/>
    </xf>
    <xf numFmtId="9" fontId="2" fillId="0" borderId="19" xfId="76" applyFont="1" applyFill="1" applyBorder="1" applyAlignment="1">
      <alignment horizontal="center" vertical="center" wrapText="1"/>
    </xf>
    <xf numFmtId="0" fontId="2" fillId="0" borderId="12" xfId="68" applyFont="1" applyFill="1" applyBorder="1" applyAlignment="1">
      <alignment horizontal="left" vertical="center" wrapText="1"/>
      <protection/>
    </xf>
    <xf numFmtId="3" fontId="1" fillId="0" borderId="12" xfId="68" applyNumberFormat="1" applyFont="1" applyFill="1" applyBorder="1" applyAlignment="1">
      <alignment horizontal="center" vertical="center" wrapText="1"/>
      <protection/>
    </xf>
    <xf numFmtId="3" fontId="1" fillId="0" borderId="12" xfId="68" applyNumberFormat="1" applyFont="1" applyFill="1" applyBorder="1" applyAlignment="1">
      <alignment horizontal="center" vertical="center"/>
      <protection/>
    </xf>
    <xf numFmtId="3" fontId="1" fillId="0" borderId="12" xfId="68" applyNumberFormat="1" applyFont="1" applyFill="1" applyBorder="1">
      <alignment/>
      <protection/>
    </xf>
    <xf numFmtId="0" fontId="1" fillId="0" borderId="12" xfId="68" applyFont="1" applyFill="1" applyBorder="1" applyAlignment="1">
      <alignment horizontal="center" vertical="center"/>
      <protection/>
    </xf>
    <xf numFmtId="0" fontId="1" fillId="0" borderId="12" xfId="68" applyFont="1" applyFill="1" applyBorder="1">
      <alignment/>
      <protection/>
    </xf>
    <xf numFmtId="0" fontId="1" fillId="0" borderId="12" xfId="68" applyFont="1" applyFill="1" applyBorder="1" applyAlignment="1">
      <alignment horizontal="center" vertical="center" wrapText="1"/>
      <protection/>
    </xf>
    <xf numFmtId="0" fontId="1" fillId="0" borderId="12" xfId="68" applyFont="1" applyFill="1" applyBorder="1" applyAlignment="1">
      <alignment vertical="center" wrapText="1"/>
      <protection/>
    </xf>
    <xf numFmtId="178" fontId="1" fillId="0" borderId="12" xfId="68" applyNumberFormat="1" applyFont="1" applyFill="1" applyBorder="1" applyAlignment="1">
      <alignment horizontal="center" vertical="center"/>
      <protection/>
    </xf>
    <xf numFmtId="0" fontId="1" fillId="0" borderId="12" xfId="68" applyFont="1" applyFill="1" applyBorder="1" applyAlignment="1">
      <alignment wrapText="1"/>
      <protection/>
    </xf>
    <xf numFmtId="0" fontId="1" fillId="0" borderId="12" xfId="68" applyFont="1" applyFill="1" applyBorder="1" applyAlignment="1">
      <alignment horizontal="left" vertical="center" wrapText="1"/>
      <protection/>
    </xf>
    <xf numFmtId="3" fontId="1" fillId="0" borderId="12" xfId="46" applyNumberFormat="1" applyFont="1" applyFill="1" applyBorder="1" applyAlignment="1">
      <alignment horizontal="center" vertical="center" wrapText="1"/>
    </xf>
    <xf numFmtId="0" fontId="2" fillId="0" borderId="12" xfId="68" applyFont="1" applyFill="1" applyBorder="1" applyAlignment="1">
      <alignment vertical="center" wrapText="1"/>
      <protection/>
    </xf>
    <xf numFmtId="3" fontId="2" fillId="0" borderId="12" xfId="68" applyNumberFormat="1" applyFont="1" applyFill="1" applyBorder="1" applyAlignment="1">
      <alignment horizontal="center" vertical="center" wrapText="1"/>
      <protection/>
    </xf>
    <xf numFmtId="3" fontId="2" fillId="0" borderId="12" xfId="68" applyNumberFormat="1" applyFont="1" applyFill="1" applyBorder="1" applyAlignment="1">
      <alignment vertical="center" wrapText="1"/>
      <protection/>
    </xf>
    <xf numFmtId="0" fontId="1" fillId="0" borderId="19" xfId="68" applyFont="1" applyFill="1" applyBorder="1" applyAlignment="1">
      <alignment horizontal="center" vertical="center"/>
      <protection/>
    </xf>
    <xf numFmtId="3" fontId="2" fillId="0" borderId="12" xfId="68" applyNumberFormat="1" applyFont="1" applyFill="1" applyBorder="1" applyAlignment="1">
      <alignment horizontal="center" vertical="center"/>
      <protection/>
    </xf>
    <xf numFmtId="0" fontId="2" fillId="0" borderId="12" xfId="68" applyFont="1" applyFill="1" applyBorder="1" applyAlignment="1">
      <alignment horizontal="center" vertical="center"/>
      <protection/>
    </xf>
    <xf numFmtId="0" fontId="2" fillId="0" borderId="0" xfId="68" applyFont="1" applyFill="1">
      <alignment/>
      <protection/>
    </xf>
    <xf numFmtId="0" fontId="1" fillId="0" borderId="0" xfId="68" applyFont="1" applyFill="1" applyAlignment="1">
      <alignment horizontal="center"/>
      <protection/>
    </xf>
    <xf numFmtId="0" fontId="91" fillId="0" borderId="0" xfId="0" applyFont="1" applyFill="1" applyAlignment="1">
      <alignment/>
    </xf>
    <xf numFmtId="0" fontId="14" fillId="0" borderId="0" xfId="0" applyFont="1" applyFill="1" applyAlignment="1">
      <alignment vertical="center" wrapText="1"/>
    </xf>
    <xf numFmtId="0" fontId="7" fillId="0" borderId="12" xfId="0" applyFont="1" applyFill="1" applyBorder="1" applyAlignment="1">
      <alignment horizontal="right" vertical="center" wrapText="1"/>
    </xf>
    <xf numFmtId="0" fontId="0" fillId="0" borderId="12" xfId="0" applyFont="1" applyFill="1" applyBorder="1" applyAlignment="1">
      <alignment horizontal="right" vertical="center" wrapText="1"/>
    </xf>
    <xf numFmtId="3" fontId="0" fillId="0" borderId="12" xfId="0" applyNumberFormat="1" applyFont="1" applyFill="1" applyBorder="1" applyAlignment="1">
      <alignment horizontal="right" vertical="center" wrapText="1"/>
    </xf>
    <xf numFmtId="178" fontId="0" fillId="0" borderId="12" xfId="0" applyNumberFormat="1" applyFont="1" applyFill="1" applyBorder="1" applyAlignment="1" quotePrefix="1">
      <alignment horizontal="right" vertical="center" wrapText="1"/>
    </xf>
    <xf numFmtId="185" fontId="0" fillId="0" borderId="12" xfId="41" applyNumberFormat="1" applyFont="1" applyFill="1" applyBorder="1" applyAlignment="1">
      <alignment horizontal="right" vertical="center" wrapText="1"/>
    </xf>
    <xf numFmtId="3" fontId="0" fillId="0" borderId="12" xfId="0" applyNumberFormat="1" applyFont="1" applyFill="1" applyBorder="1" applyAlignment="1" quotePrefix="1">
      <alignment horizontal="right" vertical="center" wrapText="1"/>
    </xf>
    <xf numFmtId="3" fontId="0" fillId="0" borderId="12" xfId="0" applyNumberFormat="1" applyFont="1" applyFill="1" applyBorder="1" applyAlignment="1">
      <alignment vertical="center" wrapText="1"/>
    </xf>
    <xf numFmtId="185" fontId="0" fillId="0" borderId="12" xfId="41" applyNumberFormat="1" applyFont="1" applyFill="1" applyBorder="1" applyAlignment="1">
      <alignment vertical="center" wrapText="1"/>
    </xf>
    <xf numFmtId="3" fontId="0" fillId="0" borderId="12" xfId="0" applyNumberFormat="1" applyFont="1" applyFill="1" applyBorder="1" applyAlignment="1" quotePrefix="1">
      <alignment vertical="center" wrapText="1"/>
    </xf>
    <xf numFmtId="178" fontId="0" fillId="0" borderId="12" xfId="0" applyNumberFormat="1" applyFont="1" applyFill="1" applyBorder="1" applyAlignment="1" quotePrefix="1">
      <alignment vertical="center" wrapText="1"/>
    </xf>
    <xf numFmtId="3" fontId="0" fillId="0" borderId="12" xfId="0" applyNumberFormat="1" applyFont="1" applyFill="1" applyBorder="1" applyAlignment="1">
      <alignment vertical="center"/>
    </xf>
    <xf numFmtId="3" fontId="0" fillId="0" borderId="12" xfId="0" applyNumberFormat="1" applyFont="1" applyFill="1" applyBorder="1" applyAlignment="1">
      <alignment horizontal="right" vertical="center"/>
    </xf>
    <xf numFmtId="185" fontId="0" fillId="0" borderId="12" xfId="41" applyNumberFormat="1" applyFont="1" applyFill="1" applyBorder="1" applyAlignment="1">
      <alignment horizontal="right" vertical="center"/>
    </xf>
    <xf numFmtId="3" fontId="0" fillId="0" borderId="12" xfId="0" applyNumberFormat="1" applyFont="1" applyFill="1" applyBorder="1" applyAlignment="1" quotePrefix="1">
      <alignment horizontal="right" vertical="center"/>
    </xf>
    <xf numFmtId="49" fontId="7" fillId="0" borderId="12" xfId="0" applyNumberFormat="1" applyFont="1" applyFill="1" applyBorder="1" applyAlignment="1">
      <alignment horizontal="center" vertical="center" wrapText="1"/>
    </xf>
    <xf numFmtId="49" fontId="7" fillId="0" borderId="12" xfId="0" applyNumberFormat="1" applyFont="1" applyFill="1" applyBorder="1" applyAlignment="1">
      <alignment horizontal="right" vertical="center" wrapText="1"/>
    </xf>
    <xf numFmtId="49" fontId="7" fillId="0" borderId="12" xfId="41" applyNumberFormat="1" applyFont="1" applyFill="1" applyBorder="1" applyAlignment="1">
      <alignment horizontal="right" vertical="center" wrapText="1"/>
    </xf>
    <xf numFmtId="49" fontId="7" fillId="0" borderId="12" xfId="0" applyNumberFormat="1" applyFont="1" applyFill="1" applyBorder="1" applyAlignment="1" quotePrefix="1">
      <alignment horizontal="right" vertical="center" wrapText="1"/>
    </xf>
    <xf numFmtId="49" fontId="0" fillId="0" borderId="12" xfId="0" applyNumberFormat="1" applyFont="1" applyFill="1" applyBorder="1" applyAlignment="1">
      <alignment horizontal="center" vertical="center" wrapText="1"/>
    </xf>
    <xf numFmtId="0" fontId="10" fillId="0" borderId="0" xfId="0" applyFont="1" applyFill="1" applyAlignment="1">
      <alignment/>
    </xf>
    <xf numFmtId="0" fontId="14" fillId="0" borderId="16" xfId="0" applyFont="1" applyFill="1" applyBorder="1" applyAlignment="1">
      <alignment vertical="center"/>
    </xf>
    <xf numFmtId="178" fontId="13" fillId="0" borderId="12" xfId="0" applyNumberFormat="1" applyFont="1" applyBorder="1" applyAlignment="1" quotePrefix="1">
      <alignment horizontal="right" vertical="center" wrapText="1"/>
    </xf>
    <xf numFmtId="3" fontId="13" fillId="0" borderId="33" xfId="0" applyNumberFormat="1" applyFont="1" applyBorder="1" applyAlignment="1">
      <alignment horizontal="right" vertical="center" wrapText="1"/>
    </xf>
    <xf numFmtId="0" fontId="90" fillId="0" borderId="12" xfId="0" applyFont="1" applyFill="1" applyBorder="1" applyAlignment="1">
      <alignment vertical="center" wrapText="1"/>
    </xf>
    <xf numFmtId="0" fontId="90" fillId="0" borderId="12" xfId="0" applyFont="1" applyBorder="1" applyAlignment="1">
      <alignment horizontal="right" vertical="center" wrapText="1"/>
    </xf>
    <xf numFmtId="0" fontId="92" fillId="0" borderId="12" xfId="0" applyFont="1" applyBorder="1" applyAlignment="1">
      <alignment/>
    </xf>
    <xf numFmtId="0" fontId="13" fillId="0" borderId="12" xfId="0" applyFont="1" applyFill="1" applyBorder="1" applyAlignment="1">
      <alignment horizontal="right" vertical="center"/>
    </xf>
    <xf numFmtId="0" fontId="13" fillId="0" borderId="12" xfId="0" applyFont="1" applyFill="1" applyBorder="1" applyAlignment="1">
      <alignment/>
    </xf>
    <xf numFmtId="0" fontId="13" fillId="0" borderId="12" xfId="0" applyFont="1" applyFill="1" applyBorder="1" applyAlignment="1" quotePrefix="1">
      <alignment vertical="center" wrapText="1"/>
    </xf>
    <xf numFmtId="3" fontId="13" fillId="0" borderId="12" xfId="0" applyNumberFormat="1" applyFont="1" applyFill="1" applyBorder="1" applyAlignment="1">
      <alignment horizontal="right" vertical="center" wrapText="1"/>
    </xf>
    <xf numFmtId="0" fontId="89" fillId="0" borderId="12" xfId="0" applyFont="1" applyFill="1" applyBorder="1" applyAlignment="1">
      <alignment horizontal="center" vertical="center" wrapText="1"/>
    </xf>
    <xf numFmtId="0" fontId="89" fillId="0" borderId="12" xfId="0" applyFont="1" applyFill="1" applyBorder="1" applyAlignment="1">
      <alignment vertical="center" wrapText="1"/>
    </xf>
    <xf numFmtId="0" fontId="93" fillId="0" borderId="12" xfId="0" applyFont="1" applyBorder="1" applyAlignment="1">
      <alignment horizontal="center" vertical="center" wrapText="1"/>
    </xf>
    <xf numFmtId="0" fontId="93" fillId="0" borderId="12" xfId="0" applyFont="1" applyBorder="1" applyAlignment="1">
      <alignment vertical="center" wrapText="1"/>
    </xf>
    <xf numFmtId="0" fontId="2" fillId="0" borderId="0" xfId="0" applyFont="1" applyAlignment="1">
      <alignment horizontal="left" vertical="center" wrapText="1"/>
    </xf>
    <xf numFmtId="0" fontId="2" fillId="0" borderId="0" xfId="66" applyFont="1" applyFill="1" applyAlignment="1">
      <alignment horizontal="center" vertical="center" wrapText="1"/>
      <protection/>
    </xf>
    <xf numFmtId="0" fontId="0" fillId="0" borderId="0" xfId="66" applyFont="1" applyFill="1">
      <alignment/>
      <protection/>
    </xf>
    <xf numFmtId="0" fontId="0" fillId="0" borderId="16" xfId="66" applyFont="1" applyFill="1" applyBorder="1" applyAlignment="1">
      <alignment horizontal="center"/>
      <protection/>
    </xf>
    <xf numFmtId="0" fontId="0" fillId="0" borderId="16" xfId="66" applyFont="1" applyFill="1" applyBorder="1" applyAlignment="1">
      <alignment/>
      <protection/>
    </xf>
    <xf numFmtId="0" fontId="0" fillId="0" borderId="16" xfId="66" applyFont="1" applyFill="1" applyBorder="1" applyAlignment="1">
      <alignment horizontal="center" vertical="center"/>
      <protection/>
    </xf>
    <xf numFmtId="0" fontId="7" fillId="0" borderId="12" xfId="66" applyFont="1" applyFill="1" applyBorder="1" applyAlignment="1">
      <alignment horizontal="center" vertical="center" wrapText="1"/>
      <protection/>
    </xf>
    <xf numFmtId="0" fontId="7" fillId="0" borderId="12" xfId="66" applyFont="1" applyFill="1" applyBorder="1" applyAlignment="1">
      <alignment horizontal="center" vertical="center"/>
      <protection/>
    </xf>
    <xf numFmtId="0" fontId="7" fillId="0" borderId="14" xfId="66" applyFont="1" applyFill="1" applyBorder="1" applyAlignment="1">
      <alignment horizontal="center" vertical="center" wrapText="1"/>
      <protection/>
    </xf>
    <xf numFmtId="0" fontId="7" fillId="0" borderId="12" xfId="66" applyFont="1" applyFill="1" applyBorder="1" applyAlignment="1">
      <alignment vertical="center" wrapText="1"/>
      <protection/>
    </xf>
    <xf numFmtId="0" fontId="7" fillId="0" borderId="12" xfId="66" applyFont="1" applyFill="1" applyBorder="1" applyAlignment="1">
      <alignment horizontal="left" vertical="center" wrapText="1"/>
      <protection/>
    </xf>
    <xf numFmtId="0" fontId="7" fillId="0" borderId="12" xfId="66" applyFont="1" applyFill="1" applyBorder="1" applyAlignment="1">
      <alignment horizontal="right" vertical="center"/>
      <protection/>
    </xf>
    <xf numFmtId="0" fontId="0" fillId="0" borderId="12" xfId="66" applyFont="1" applyFill="1" applyBorder="1" applyAlignment="1">
      <alignment horizontal="right" vertical="center"/>
      <protection/>
    </xf>
    <xf numFmtId="0" fontId="0" fillId="0" borderId="12" xfId="66" applyFont="1" applyFill="1" applyBorder="1" applyAlignment="1">
      <alignment horizontal="center" vertical="center"/>
      <protection/>
    </xf>
    <xf numFmtId="0" fontId="7" fillId="0" borderId="14" xfId="66" applyFont="1" applyFill="1" applyBorder="1" applyAlignment="1">
      <alignment horizontal="right" vertical="center"/>
      <protection/>
    </xf>
    <xf numFmtId="0" fontId="0" fillId="0" borderId="0" xfId="66" applyFont="1" applyFill="1" applyAlignment="1">
      <alignment horizontal="center" vertical="center"/>
      <protection/>
    </xf>
    <xf numFmtId="0" fontId="0" fillId="0" borderId="12" xfId="66" applyFont="1" applyFill="1" applyBorder="1" applyAlignment="1">
      <alignment horizontal="left" vertical="center" wrapText="1"/>
      <protection/>
    </xf>
    <xf numFmtId="0" fontId="0" fillId="0" borderId="12" xfId="66" applyFont="1" applyFill="1" applyBorder="1" applyAlignment="1">
      <alignment horizontal="right" vertical="center" wrapText="1"/>
      <protection/>
    </xf>
    <xf numFmtId="178" fontId="0" fillId="0" borderId="12" xfId="66" applyNumberFormat="1" applyFont="1" applyFill="1" applyBorder="1" applyAlignment="1">
      <alignment horizontal="center" vertical="center"/>
      <protection/>
    </xf>
    <xf numFmtId="178" fontId="0" fillId="0" borderId="12" xfId="66" applyNumberFormat="1" applyFont="1" applyFill="1" applyBorder="1" applyAlignment="1">
      <alignment horizontal="center" vertical="center" wrapText="1"/>
      <protection/>
    </xf>
    <xf numFmtId="0" fontId="0" fillId="0" borderId="12" xfId="66" applyFont="1" applyFill="1" applyBorder="1" applyAlignment="1">
      <alignment horizontal="center" vertical="center" wrapText="1"/>
      <protection/>
    </xf>
    <xf numFmtId="0" fontId="0" fillId="0" borderId="12" xfId="66" applyFont="1" applyFill="1" applyBorder="1" applyAlignment="1">
      <alignment vertical="center" wrapText="1"/>
      <protection/>
    </xf>
    <xf numFmtId="178" fontId="0" fillId="0" borderId="12" xfId="66" applyNumberFormat="1" applyFont="1" applyFill="1" applyBorder="1" applyAlignment="1">
      <alignment horizontal="right" vertical="center" wrapText="1"/>
      <protection/>
    </xf>
    <xf numFmtId="0" fontId="0" fillId="0" borderId="14" xfId="66" applyFont="1" applyFill="1" applyBorder="1" applyAlignment="1">
      <alignment vertical="center" wrapText="1"/>
      <protection/>
    </xf>
    <xf numFmtId="3" fontId="0" fillId="0" borderId="12" xfId="66" applyNumberFormat="1" applyFont="1" applyFill="1" applyBorder="1" applyAlignment="1">
      <alignment horizontal="right" vertical="center" wrapText="1"/>
      <protection/>
    </xf>
    <xf numFmtId="185" fontId="0" fillId="0" borderId="12" xfId="47" applyNumberFormat="1" applyFont="1" applyFill="1" applyBorder="1" applyAlignment="1">
      <alignment horizontal="center" vertical="center" wrapText="1"/>
    </xf>
    <xf numFmtId="0" fontId="0" fillId="0" borderId="12" xfId="66" applyFont="1" applyFill="1" applyBorder="1">
      <alignment/>
      <protection/>
    </xf>
    <xf numFmtId="1" fontId="0" fillId="0" borderId="12" xfId="66" applyNumberFormat="1" applyFont="1" applyFill="1" applyBorder="1" applyAlignment="1">
      <alignment vertical="center" wrapText="1"/>
      <protection/>
    </xf>
    <xf numFmtId="1" fontId="0" fillId="0" borderId="14" xfId="66" applyNumberFormat="1" applyFont="1" applyFill="1" applyBorder="1" applyAlignment="1">
      <alignment vertical="center" wrapText="1"/>
      <protection/>
    </xf>
    <xf numFmtId="185" fontId="0" fillId="0" borderId="12" xfId="47" applyNumberFormat="1" applyFont="1" applyFill="1" applyBorder="1" applyAlignment="1">
      <alignment horizontal="right" vertical="center" wrapText="1"/>
    </xf>
    <xf numFmtId="178" fontId="0" fillId="0" borderId="12" xfId="66" applyNumberFormat="1" applyFont="1" applyFill="1" applyBorder="1" applyAlignment="1">
      <alignment horizontal="right" vertical="center"/>
      <protection/>
    </xf>
    <xf numFmtId="178" fontId="0" fillId="0" borderId="14" xfId="66" applyNumberFormat="1" applyFont="1" applyFill="1" applyBorder="1" applyAlignment="1">
      <alignment horizontal="right" vertical="center"/>
      <protection/>
    </xf>
    <xf numFmtId="185" fontId="0" fillId="0" borderId="12" xfId="47" applyNumberFormat="1" applyFont="1" applyFill="1" applyBorder="1" applyAlignment="1">
      <alignment vertical="center" wrapText="1"/>
    </xf>
    <xf numFmtId="3" fontId="0" fillId="0" borderId="14" xfId="66" applyNumberFormat="1" applyFont="1" applyFill="1" applyBorder="1" applyAlignment="1">
      <alignment horizontal="right" vertical="center" wrapText="1"/>
      <protection/>
    </xf>
    <xf numFmtId="1" fontId="0" fillId="0" borderId="12" xfId="66" applyNumberFormat="1" applyFont="1" applyFill="1" applyBorder="1">
      <alignment/>
      <protection/>
    </xf>
    <xf numFmtId="0" fontId="0" fillId="0" borderId="34" xfId="66" applyFont="1" applyFill="1" applyBorder="1" applyAlignment="1">
      <alignment vertical="center" wrapText="1"/>
      <protection/>
    </xf>
    <xf numFmtId="185" fontId="0" fillId="0" borderId="12" xfId="66" applyNumberFormat="1" applyFont="1" applyFill="1" applyBorder="1" applyAlignment="1">
      <alignment vertical="center" wrapText="1"/>
      <protection/>
    </xf>
    <xf numFmtId="0" fontId="0" fillId="0" borderId="13" xfId="66" applyFont="1" applyFill="1" applyBorder="1" applyAlignment="1">
      <alignment vertical="center" wrapText="1"/>
      <protection/>
    </xf>
    <xf numFmtId="0" fontId="7" fillId="0" borderId="12" xfId="66" applyFont="1" applyFill="1" applyBorder="1" applyAlignment="1">
      <alignment horizontal="right" vertical="center" wrapText="1"/>
      <protection/>
    </xf>
    <xf numFmtId="185" fontId="7" fillId="0" borderId="12" xfId="47" applyNumberFormat="1" applyFont="1" applyFill="1" applyBorder="1" applyAlignment="1">
      <alignment horizontal="center" vertical="center" wrapText="1"/>
    </xf>
    <xf numFmtId="178" fontId="7" fillId="0" borderId="12" xfId="66" applyNumberFormat="1" applyFont="1" applyFill="1" applyBorder="1" applyAlignment="1">
      <alignment horizontal="center" vertical="center" wrapText="1"/>
      <protection/>
    </xf>
    <xf numFmtId="3" fontId="0" fillId="0" borderId="12" xfId="66" applyNumberFormat="1" applyFont="1" applyFill="1" applyBorder="1" applyAlignment="1" quotePrefix="1">
      <alignment horizontal="right" vertical="center" wrapText="1"/>
      <protection/>
    </xf>
    <xf numFmtId="3" fontId="0" fillId="0" borderId="14" xfId="66" applyNumberFormat="1" applyFont="1" applyFill="1" applyBorder="1" applyAlignment="1" quotePrefix="1">
      <alignment horizontal="right" vertical="center" wrapText="1"/>
      <protection/>
    </xf>
    <xf numFmtId="185" fontId="7" fillId="0" borderId="12" xfId="47" applyNumberFormat="1" applyFont="1" applyFill="1" applyBorder="1" applyAlignment="1">
      <alignment horizontal="right" vertical="center" wrapText="1"/>
    </xf>
    <xf numFmtId="0" fontId="0" fillId="0" borderId="19" xfId="66" applyFont="1" applyFill="1" applyBorder="1" applyAlignment="1">
      <alignment vertical="center" wrapText="1"/>
      <protection/>
    </xf>
    <xf numFmtId="0" fontId="0" fillId="0" borderId="12" xfId="66" applyFont="1" applyFill="1" applyBorder="1" applyAlignment="1" quotePrefix="1">
      <alignment vertical="center" wrapText="1"/>
      <protection/>
    </xf>
    <xf numFmtId="49" fontId="0" fillId="0" borderId="12" xfId="66" applyNumberFormat="1" applyFont="1" applyFill="1" applyBorder="1" applyAlignment="1" quotePrefix="1">
      <alignment vertical="center" wrapText="1"/>
      <protection/>
    </xf>
    <xf numFmtId="49" fontId="0" fillId="0" borderId="12" xfId="66" applyNumberFormat="1" applyFont="1" applyFill="1" applyBorder="1" applyAlignment="1">
      <alignment vertical="center" wrapText="1"/>
      <protection/>
    </xf>
    <xf numFmtId="0" fontId="13" fillId="0" borderId="0" xfId="66" applyFont="1" applyFill="1" applyBorder="1" applyAlignment="1">
      <alignment horizontal="center" vertical="center" wrapText="1"/>
      <protection/>
    </xf>
    <xf numFmtId="185" fontId="13" fillId="0" borderId="0" xfId="47" applyNumberFormat="1" applyFont="1" applyFill="1" applyBorder="1" applyAlignment="1">
      <alignment horizontal="right" vertical="center" wrapText="1"/>
    </xf>
    <xf numFmtId="3" fontId="13" fillId="0" borderId="0" xfId="66" applyNumberFormat="1" applyFont="1" applyFill="1" applyBorder="1" applyAlignment="1">
      <alignment horizontal="right" vertical="center" wrapText="1"/>
      <protection/>
    </xf>
    <xf numFmtId="0" fontId="0" fillId="0" borderId="0" xfId="66" applyFont="1" applyFill="1" applyAlignment="1">
      <alignment horizontal="center"/>
      <protection/>
    </xf>
    <xf numFmtId="0" fontId="7" fillId="0" borderId="0" xfId="65" applyFont="1" applyFill="1" applyBorder="1" applyAlignment="1">
      <alignment vertical="center" wrapText="1"/>
      <protection/>
    </xf>
    <xf numFmtId="0" fontId="14" fillId="0" borderId="0" xfId="65" applyFont="1" applyFill="1" applyBorder="1" applyAlignment="1">
      <alignment vertical="center" wrapText="1"/>
      <protection/>
    </xf>
    <xf numFmtId="0" fontId="0" fillId="0" borderId="0" xfId="65" applyFont="1" applyFill="1">
      <alignment/>
      <protection/>
    </xf>
    <xf numFmtId="0" fontId="14" fillId="0" borderId="0" xfId="65" applyFont="1" applyFill="1" applyBorder="1" applyAlignment="1">
      <alignment horizontal="left"/>
      <protection/>
    </xf>
    <xf numFmtId="0" fontId="14" fillId="0" borderId="0" xfId="65" applyFont="1" applyFill="1" applyBorder="1" applyAlignment="1">
      <alignment horizontal="right"/>
      <protection/>
    </xf>
    <xf numFmtId="0" fontId="7" fillId="0" borderId="12" xfId="65" applyFont="1" applyFill="1" applyBorder="1" applyAlignment="1">
      <alignment horizontal="center" vertical="center" wrapText="1"/>
      <protection/>
    </xf>
    <xf numFmtId="0" fontId="7" fillId="0" borderId="12" xfId="65" applyFont="1" applyFill="1" applyBorder="1" applyAlignment="1">
      <alignment horizontal="center" vertical="center"/>
      <protection/>
    </xf>
    <xf numFmtId="0" fontId="7" fillId="0" borderId="0" xfId="65" applyFont="1" applyFill="1" applyBorder="1" applyAlignment="1">
      <alignment horizontal="center"/>
      <protection/>
    </xf>
    <xf numFmtId="0" fontId="0" fillId="0" borderId="0" xfId="65" applyFont="1" applyFill="1">
      <alignment/>
      <protection/>
    </xf>
    <xf numFmtId="0" fontId="7" fillId="0" borderId="12" xfId="65" applyFont="1" applyFill="1" applyBorder="1" applyAlignment="1">
      <alignment horizontal="left" vertical="center"/>
      <protection/>
    </xf>
    <xf numFmtId="0" fontId="7" fillId="0" borderId="12" xfId="65" applyFont="1" applyFill="1" applyBorder="1" applyAlignment="1">
      <alignment vertical="center" wrapText="1"/>
      <protection/>
    </xf>
    <xf numFmtId="0" fontId="7" fillId="0" borderId="0" xfId="65" applyFont="1" applyFill="1" applyBorder="1" applyAlignment="1">
      <alignment vertical="center" wrapText="1"/>
      <protection/>
    </xf>
    <xf numFmtId="0" fontId="0" fillId="0" borderId="12" xfId="65" applyFont="1" applyFill="1" applyBorder="1" applyAlignment="1">
      <alignment horizontal="center" vertical="center"/>
      <protection/>
    </xf>
    <xf numFmtId="0" fontId="0" fillId="0" borderId="12" xfId="65" applyFont="1" applyFill="1" applyBorder="1" applyAlignment="1">
      <alignment horizontal="left" vertical="center" wrapText="1"/>
      <protection/>
    </xf>
    <xf numFmtId="0" fontId="0" fillId="0" borderId="0" xfId="65" applyFont="1" applyFill="1" applyBorder="1" applyAlignment="1">
      <alignment horizontal="center" vertical="center" wrapText="1"/>
      <protection/>
    </xf>
    <xf numFmtId="0" fontId="0" fillId="0" borderId="13" xfId="65" applyFont="1" applyFill="1" applyBorder="1" applyAlignment="1">
      <alignment horizontal="center" vertical="center"/>
      <protection/>
    </xf>
    <xf numFmtId="0" fontId="0" fillId="0" borderId="13" xfId="65" applyFont="1" applyFill="1" applyBorder="1" applyAlignment="1">
      <alignment horizontal="left" vertical="center" wrapText="1"/>
      <protection/>
    </xf>
    <xf numFmtId="0" fontId="0" fillId="0" borderId="12" xfId="65" applyFont="1" applyFill="1" applyBorder="1" applyAlignment="1">
      <alignment horizontal="left" vertical="center"/>
      <protection/>
    </xf>
    <xf numFmtId="0" fontId="0" fillId="0" borderId="12" xfId="65" applyFont="1" applyFill="1" applyBorder="1" applyAlignment="1">
      <alignment vertical="center" wrapText="1"/>
      <protection/>
    </xf>
    <xf numFmtId="0" fontId="0" fillId="0" borderId="19" xfId="65" applyFont="1" applyFill="1" applyBorder="1" applyAlignment="1">
      <alignment horizontal="center" vertical="center"/>
      <protection/>
    </xf>
    <xf numFmtId="0" fontId="0" fillId="0" borderId="19" xfId="65" applyFont="1" applyFill="1" applyBorder="1" applyAlignment="1">
      <alignment horizontal="left" vertical="center"/>
      <protection/>
    </xf>
    <xf numFmtId="0" fontId="0" fillId="0" borderId="0" xfId="65" applyFont="1" applyFill="1" applyAlignment="1">
      <alignment horizontal="center"/>
      <protection/>
    </xf>
    <xf numFmtId="0" fontId="0" fillId="0" borderId="0" xfId="65" applyFont="1" applyFill="1" applyAlignment="1">
      <alignment horizontal="center"/>
      <protection/>
    </xf>
    <xf numFmtId="0" fontId="47" fillId="0" borderId="0" xfId="65" applyFont="1" applyFill="1">
      <alignment/>
      <protection/>
    </xf>
    <xf numFmtId="0" fontId="47" fillId="0" borderId="0" xfId="65" applyFont="1" applyFill="1" applyAlignment="1">
      <alignment horizontal="center"/>
      <protection/>
    </xf>
    <xf numFmtId="0" fontId="0" fillId="0" borderId="0" xfId="68" applyFont="1" applyFill="1">
      <alignment/>
      <protection/>
    </xf>
    <xf numFmtId="0" fontId="2" fillId="0" borderId="0" xfId="68" applyFont="1" applyFill="1" applyAlignment="1">
      <alignment horizontal="left"/>
      <protection/>
    </xf>
    <xf numFmtId="185" fontId="1" fillId="0" borderId="12" xfId="46" applyNumberFormat="1" applyFont="1" applyFill="1" applyBorder="1" applyAlignment="1">
      <alignment horizontal="right" vertical="center" wrapText="1"/>
    </xf>
    <xf numFmtId="185" fontId="1" fillId="0" borderId="12" xfId="46" applyNumberFormat="1" applyFont="1" applyFill="1" applyBorder="1" applyAlignment="1">
      <alignment horizontal="center" vertical="center" wrapText="1"/>
    </xf>
    <xf numFmtId="0" fontId="1" fillId="0" borderId="12" xfId="68" applyFont="1" applyFill="1" applyBorder="1" applyAlignment="1" quotePrefix="1">
      <alignment horizontal="left" vertical="center" wrapText="1"/>
      <protection/>
    </xf>
    <xf numFmtId="0" fontId="2" fillId="0" borderId="12" xfId="68" applyFont="1" applyFill="1" applyBorder="1" applyAlignment="1">
      <alignment horizontal="center"/>
      <protection/>
    </xf>
    <xf numFmtId="0" fontId="0" fillId="0" borderId="0" xfId="68" applyFont="1" applyFill="1" applyAlignment="1">
      <alignment horizontal="center"/>
      <protection/>
    </xf>
    <xf numFmtId="0" fontId="7" fillId="0" borderId="0" xfId="68" applyFont="1" applyFill="1">
      <alignment/>
      <protection/>
    </xf>
    <xf numFmtId="3" fontId="7" fillId="0" borderId="12" xfId="0" applyNumberFormat="1" applyFont="1" applyFill="1" applyBorder="1" applyAlignment="1">
      <alignment horizontal="center" vertical="center" wrapText="1"/>
    </xf>
    <xf numFmtId="2" fontId="1" fillId="33" borderId="12" xfId="63" applyNumberFormat="1" applyFont="1" applyFill="1" applyBorder="1" applyAlignment="1" quotePrefix="1">
      <alignment horizontal="left" vertical="center" wrapText="1"/>
      <protection/>
    </xf>
    <xf numFmtId="3" fontId="94" fillId="0" borderId="0" xfId="62" applyNumberFormat="1" applyFont="1" applyFill="1" applyAlignment="1">
      <alignment vertical="center"/>
      <protection/>
    </xf>
    <xf numFmtId="3" fontId="0" fillId="0" borderId="0" xfId="0" applyNumberFormat="1" applyFont="1" applyFill="1" applyBorder="1" applyAlignment="1">
      <alignment horizontal="center" vertical="center" wrapText="1"/>
    </xf>
    <xf numFmtId="3" fontId="0" fillId="0" borderId="12" xfId="65" applyNumberFormat="1" applyFont="1" applyFill="1" applyBorder="1" applyAlignment="1">
      <alignment horizontal="center" vertical="center" wrapText="1"/>
      <protection/>
    </xf>
    <xf numFmtId="3" fontId="0" fillId="0" borderId="13" xfId="65" applyNumberFormat="1" applyFont="1" applyFill="1" applyBorder="1" applyAlignment="1">
      <alignment horizontal="center" vertical="center" wrapText="1"/>
      <protection/>
    </xf>
    <xf numFmtId="3" fontId="0" fillId="0" borderId="19" xfId="65" applyNumberFormat="1" applyFont="1" applyFill="1" applyBorder="1" applyAlignment="1">
      <alignment horizontal="center" vertical="center" wrapText="1"/>
      <protection/>
    </xf>
    <xf numFmtId="0" fontId="1" fillId="0" borderId="0" xfId="0" applyFont="1" applyAlignment="1">
      <alignment horizontal="left"/>
    </xf>
    <xf numFmtId="0" fontId="0" fillId="0" borderId="0" xfId="0" applyAlignment="1">
      <alignment horizontal="left"/>
    </xf>
    <xf numFmtId="0" fontId="7" fillId="0" borderId="19" xfId="0" applyFont="1" applyBorder="1" applyAlignment="1">
      <alignment horizontal="center" vertical="center"/>
    </xf>
    <xf numFmtId="0" fontId="7" fillId="0" borderId="13" xfId="0" applyFont="1" applyBorder="1" applyAlignment="1">
      <alignment horizontal="center" vertical="center"/>
    </xf>
    <xf numFmtId="0" fontId="3" fillId="0" borderId="0" xfId="0" applyFont="1" applyBorder="1" applyAlignment="1">
      <alignment horizontal="right"/>
    </xf>
    <xf numFmtId="0" fontId="2"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Border="1" applyAlignment="1">
      <alignment horizontal="right" vertical="center"/>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Fill="1" applyBorder="1" applyAlignment="1">
      <alignment horizontal="center"/>
    </xf>
    <xf numFmtId="0" fontId="2" fillId="0" borderId="0" xfId="0" applyFont="1" applyAlignment="1">
      <alignment horizontal="center" vertical="center"/>
    </xf>
    <xf numFmtId="0" fontId="2" fillId="0" borderId="0" xfId="0" applyFont="1" applyFill="1" applyAlignment="1">
      <alignment horizontal="center" vertical="center" wrapText="1"/>
    </xf>
    <xf numFmtId="0" fontId="35" fillId="0" borderId="0" xfId="0" applyFont="1" applyFill="1" applyAlignment="1">
      <alignment horizontal="center" vertical="center" wrapText="1"/>
    </xf>
    <xf numFmtId="0" fontId="2"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35" fillId="0" borderId="16" xfId="0" applyFont="1" applyFill="1" applyBorder="1" applyAlignment="1">
      <alignment horizontal="right" vertical="center"/>
    </xf>
    <xf numFmtId="0" fontId="2" fillId="0" borderId="12" xfId="0" applyFont="1" applyFill="1" applyBorder="1" applyAlignment="1">
      <alignment horizontal="center" vertical="center"/>
    </xf>
    <xf numFmtId="3" fontId="0" fillId="0" borderId="19" xfId="0" applyNumberFormat="1" applyFont="1" applyFill="1" applyBorder="1" applyAlignment="1">
      <alignment horizontal="center" vertical="center" wrapText="1"/>
    </xf>
    <xf numFmtId="3" fontId="0" fillId="0" borderId="13" xfId="0" applyNumberFormat="1" applyFont="1" applyFill="1" applyBorder="1" applyAlignment="1">
      <alignment horizontal="center" vertical="center" wrapText="1"/>
    </xf>
    <xf numFmtId="0" fontId="7" fillId="0" borderId="0" xfId="0" applyFont="1" applyBorder="1" applyAlignment="1">
      <alignment horizontal="left" vertical="center" wrapText="1"/>
    </xf>
    <xf numFmtId="0" fontId="14" fillId="0" borderId="16" xfId="0" applyFont="1" applyBorder="1" applyAlignment="1">
      <alignment horizontal="center" vertical="center" wrapText="1"/>
    </xf>
    <xf numFmtId="0" fontId="7"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2"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13" xfId="0" applyFont="1" applyFill="1" applyBorder="1" applyAlignment="1">
      <alignment horizontal="left" vertical="center" wrapText="1"/>
    </xf>
    <xf numFmtId="3" fontId="0" fillId="0" borderId="12" xfId="0" applyNumberFormat="1" applyFont="1" applyFill="1" applyBorder="1" applyAlignment="1">
      <alignment horizontal="center" vertical="center" wrapText="1"/>
    </xf>
    <xf numFmtId="0" fontId="7" fillId="0" borderId="34"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2" xfId="0" applyFont="1" applyFill="1" applyBorder="1" applyAlignment="1">
      <alignment/>
    </xf>
    <xf numFmtId="0" fontId="0" fillId="0" borderId="1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63" applyFont="1" applyFill="1" applyBorder="1" applyAlignment="1">
      <alignment horizontal="left" vertical="center" wrapText="1"/>
      <protection/>
    </xf>
    <xf numFmtId="0" fontId="35" fillId="0" borderId="16" xfId="63" applyFont="1" applyFill="1" applyBorder="1" applyAlignment="1">
      <alignment horizontal="center" vertical="center" wrapText="1"/>
      <protection/>
    </xf>
    <xf numFmtId="0" fontId="2" fillId="0" borderId="12" xfId="63" applyFont="1" applyFill="1" applyBorder="1" applyAlignment="1">
      <alignment horizontal="center" vertical="center" wrapText="1"/>
      <protection/>
    </xf>
    <xf numFmtId="0" fontId="5" fillId="0" borderId="0" xfId="68" applyFont="1" applyFill="1" applyBorder="1" applyAlignment="1">
      <alignment horizontal="left" vertical="center" wrapText="1"/>
      <protection/>
    </xf>
    <xf numFmtId="0" fontId="3" fillId="0" borderId="16" xfId="68" applyFont="1" applyFill="1" applyBorder="1" applyAlignment="1">
      <alignment horizontal="center" vertical="center" wrapText="1"/>
      <protection/>
    </xf>
    <xf numFmtId="0" fontId="2" fillId="0" borderId="12" xfId="62" applyFont="1" applyFill="1" applyBorder="1" applyAlignment="1">
      <alignment horizontal="center" vertical="center" wrapText="1"/>
      <protection/>
    </xf>
    <xf numFmtId="0" fontId="2" fillId="0" borderId="12" xfId="62" applyFont="1" applyFill="1" applyBorder="1" applyAlignment="1">
      <alignment horizontal="center" vertical="center"/>
      <protection/>
    </xf>
    <xf numFmtId="0" fontId="35" fillId="0" borderId="0" xfId="68" applyFont="1" applyFill="1" applyBorder="1" applyAlignment="1">
      <alignment horizontal="center"/>
      <protection/>
    </xf>
    <xf numFmtId="0" fontId="2" fillId="0" borderId="14" xfId="68" applyFont="1" applyFill="1" applyBorder="1" applyAlignment="1">
      <alignment horizontal="center"/>
      <protection/>
    </xf>
    <xf numFmtId="0" fontId="2" fillId="0" borderId="24" xfId="68" applyFont="1" applyFill="1" applyBorder="1" applyAlignment="1">
      <alignment horizontal="center"/>
      <protection/>
    </xf>
    <xf numFmtId="0" fontId="2" fillId="0" borderId="33" xfId="68" applyFont="1" applyFill="1" applyBorder="1" applyAlignment="1">
      <alignment horizontal="center"/>
      <protection/>
    </xf>
    <xf numFmtId="0" fontId="2" fillId="0" borderId="12" xfId="68" applyFont="1" applyFill="1" applyBorder="1" applyAlignment="1">
      <alignment horizontal="center" vertical="center" wrapText="1"/>
      <protection/>
    </xf>
    <xf numFmtId="0" fontId="2" fillId="0" borderId="19" xfId="68" applyFont="1" applyFill="1" applyBorder="1" applyAlignment="1">
      <alignment horizontal="center" vertical="center" wrapText="1"/>
      <protection/>
    </xf>
    <xf numFmtId="0" fontId="2" fillId="0" borderId="13" xfId="68" applyFont="1" applyFill="1" applyBorder="1" applyAlignment="1">
      <alignment horizontal="center" vertical="center" wrapText="1"/>
      <protection/>
    </xf>
    <xf numFmtId="0" fontId="35" fillId="0" borderId="16" xfId="68" applyFont="1" applyFill="1" applyBorder="1" applyAlignment="1">
      <alignment horizontal="center"/>
      <protection/>
    </xf>
    <xf numFmtId="0" fontId="1" fillId="0" borderId="19" xfId="68" applyFont="1" applyFill="1" applyBorder="1" applyAlignment="1">
      <alignment horizontal="center" vertical="center" wrapText="1"/>
      <protection/>
    </xf>
    <xf numFmtId="0" fontId="1" fillId="0" borderId="13" xfId="68" applyFont="1" applyFill="1" applyBorder="1" applyAlignment="1">
      <alignment horizontal="center" vertical="center" wrapText="1"/>
      <protection/>
    </xf>
    <xf numFmtId="0" fontId="1" fillId="0" borderId="19" xfId="68" applyFont="1" applyFill="1" applyBorder="1" applyAlignment="1">
      <alignment horizontal="left" vertical="center" wrapText="1"/>
      <protection/>
    </xf>
    <xf numFmtId="0" fontId="1" fillId="0" borderId="13" xfId="68" applyFont="1" applyFill="1" applyBorder="1" applyAlignment="1">
      <alignment horizontal="left" vertical="center" wrapText="1"/>
      <protection/>
    </xf>
    <xf numFmtId="3" fontId="1" fillId="0" borderId="19" xfId="46" applyNumberFormat="1" applyFont="1" applyFill="1" applyBorder="1" applyAlignment="1">
      <alignment horizontal="center" vertical="center" wrapText="1"/>
    </xf>
    <xf numFmtId="3" fontId="1" fillId="0" borderId="13" xfId="46" applyNumberFormat="1" applyFont="1" applyFill="1" applyBorder="1" applyAlignment="1">
      <alignment horizontal="center" vertical="center" wrapText="1"/>
    </xf>
    <xf numFmtId="3" fontId="1" fillId="0" borderId="19" xfId="68" applyNumberFormat="1" applyFont="1" applyFill="1" applyBorder="1" applyAlignment="1">
      <alignment horizontal="center" vertical="center" wrapText="1"/>
      <protection/>
    </xf>
    <xf numFmtId="3" fontId="1" fillId="0" borderId="13" xfId="68" applyNumberFormat="1" applyFont="1" applyFill="1" applyBorder="1" applyAlignment="1">
      <alignment horizontal="center" vertical="center" wrapText="1"/>
      <protection/>
    </xf>
    <xf numFmtId="0" fontId="1" fillId="0" borderId="12" xfId="68" applyFont="1" applyFill="1" applyBorder="1" applyAlignment="1">
      <alignment horizontal="center" vertical="center" wrapText="1"/>
      <protection/>
    </xf>
    <xf numFmtId="0" fontId="14" fillId="0" borderId="16"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5" fillId="0" borderId="12" xfId="0" applyFont="1" applyBorder="1" applyAlignment="1">
      <alignment horizontal="center" vertical="center" wrapText="1"/>
    </xf>
    <xf numFmtId="0" fontId="35" fillId="0" borderId="16" xfId="0" applyFont="1" applyBorder="1" applyAlignment="1">
      <alignment horizontal="center" vertical="center" wrapText="1"/>
    </xf>
    <xf numFmtId="0" fontId="2" fillId="0" borderId="0" xfId="66" applyFont="1" applyFill="1" applyAlignment="1">
      <alignment horizontal="left" vertical="center" wrapText="1"/>
      <protection/>
    </xf>
    <xf numFmtId="0" fontId="0" fillId="0" borderId="16" xfId="66" applyFont="1" applyFill="1" applyBorder="1" applyAlignment="1">
      <alignment horizontal="center" vertical="center"/>
      <protection/>
    </xf>
    <xf numFmtId="0" fontId="14" fillId="0" borderId="16" xfId="66" applyFont="1" applyFill="1" applyBorder="1" applyAlignment="1">
      <alignment horizontal="center" vertical="center"/>
      <protection/>
    </xf>
    <xf numFmtId="0" fontId="14" fillId="0" borderId="0" xfId="66" applyFont="1" applyFill="1" applyBorder="1" applyAlignment="1">
      <alignment horizontal="right" vertical="center"/>
      <protection/>
    </xf>
    <xf numFmtId="0" fontId="7" fillId="0" borderId="12" xfId="66" applyFont="1" applyFill="1" applyBorder="1" applyAlignment="1">
      <alignment horizontal="center" vertical="center" wrapText="1"/>
      <protection/>
    </xf>
    <xf numFmtId="0" fontId="7" fillId="0" borderId="12" xfId="66" applyFont="1" applyFill="1" applyBorder="1" applyAlignment="1">
      <alignment horizontal="center" vertical="center"/>
      <protection/>
    </xf>
    <xf numFmtId="0" fontId="7" fillId="0" borderId="26" xfId="66" applyFont="1" applyFill="1" applyBorder="1" applyAlignment="1">
      <alignment horizontal="center" vertical="center" wrapText="1"/>
      <protection/>
    </xf>
    <xf numFmtId="0" fontId="7" fillId="0" borderId="25" xfId="66" applyFont="1" applyFill="1" applyBorder="1" applyAlignment="1">
      <alignment horizontal="center" vertical="center" wrapText="1"/>
      <protection/>
    </xf>
    <xf numFmtId="0" fontId="7" fillId="0" borderId="14" xfId="66" applyFont="1" applyFill="1" applyBorder="1" applyAlignment="1">
      <alignment horizontal="center" vertical="center" wrapText="1"/>
      <protection/>
    </xf>
    <xf numFmtId="178" fontId="0" fillId="0" borderId="12" xfId="66" applyNumberFormat="1" applyFont="1" applyFill="1" applyBorder="1" applyAlignment="1">
      <alignment horizontal="center" vertical="center" wrapText="1"/>
      <protection/>
    </xf>
    <xf numFmtId="0" fontId="0" fillId="0" borderId="19" xfId="66" applyFont="1" applyFill="1" applyBorder="1" applyAlignment="1">
      <alignment horizontal="center" vertical="center" wrapText="1"/>
      <protection/>
    </xf>
    <xf numFmtId="0" fontId="0" fillId="0" borderId="34" xfId="66" applyFont="1" applyFill="1" applyBorder="1" applyAlignment="1">
      <alignment horizontal="center" vertical="center" wrapText="1"/>
      <protection/>
    </xf>
    <xf numFmtId="0" fontId="0" fillId="0" borderId="12" xfId="66" applyFont="1" applyFill="1" applyBorder="1" applyAlignment="1">
      <alignment horizontal="center" vertical="center" wrapText="1"/>
      <protection/>
    </xf>
    <xf numFmtId="0" fontId="0" fillId="0" borderId="12" xfId="66" applyFont="1" applyFill="1" applyBorder="1" applyAlignment="1">
      <alignment horizontal="center"/>
      <protection/>
    </xf>
    <xf numFmtId="185" fontId="0" fillId="0" borderId="12" xfId="47" applyNumberFormat="1" applyFont="1" applyFill="1" applyBorder="1" applyAlignment="1">
      <alignment horizontal="center" vertical="center" wrapText="1"/>
    </xf>
    <xf numFmtId="0" fontId="0" fillId="0" borderId="12" xfId="66" applyFont="1" applyFill="1" applyBorder="1" applyAlignment="1">
      <alignment horizontal="center" vertical="center"/>
      <protection/>
    </xf>
    <xf numFmtId="0" fontId="7" fillId="0" borderId="0" xfId="65" applyFont="1" applyFill="1" applyBorder="1" applyAlignment="1">
      <alignment horizontal="left" vertical="center" wrapText="1"/>
      <protection/>
    </xf>
    <xf numFmtId="0" fontId="14" fillId="0" borderId="0" xfId="65" applyFont="1" applyFill="1" applyBorder="1" applyAlignment="1">
      <alignment horizontal="center"/>
      <protection/>
    </xf>
    <xf numFmtId="0" fontId="7" fillId="0" borderId="19" xfId="65" applyFont="1" applyFill="1" applyBorder="1" applyAlignment="1">
      <alignment horizontal="center" vertical="center" wrapText="1"/>
      <protection/>
    </xf>
    <xf numFmtId="0" fontId="7" fillId="0" borderId="13" xfId="65" applyFont="1" applyFill="1" applyBorder="1" applyAlignment="1">
      <alignment horizontal="center" vertical="center" wrapText="1"/>
      <protection/>
    </xf>
    <xf numFmtId="0" fontId="7" fillId="0" borderId="12" xfId="65" applyFont="1" applyFill="1" applyBorder="1" applyAlignment="1">
      <alignment horizontal="center" vertical="center" wrapText="1"/>
      <protection/>
    </xf>
    <xf numFmtId="0" fontId="7" fillId="0" borderId="12" xfId="65" applyFont="1" applyFill="1" applyBorder="1" applyAlignment="1">
      <alignment horizontal="center"/>
      <protection/>
    </xf>
    <xf numFmtId="0" fontId="5" fillId="0" borderId="19" xfId="68" applyFont="1" applyFill="1" applyBorder="1" applyAlignment="1">
      <alignment horizontal="center" vertical="center" wrapText="1"/>
      <protection/>
    </xf>
    <xf numFmtId="0" fontId="5" fillId="0" borderId="34" xfId="68" applyFont="1" applyFill="1" applyBorder="1" applyAlignment="1">
      <alignment horizontal="center" vertical="center" wrapText="1"/>
      <protection/>
    </xf>
    <xf numFmtId="0" fontId="5" fillId="0" borderId="13" xfId="68" applyFont="1" applyFill="1" applyBorder="1" applyAlignment="1">
      <alignment horizontal="center" vertical="center" wrapText="1"/>
      <protection/>
    </xf>
    <xf numFmtId="0" fontId="2" fillId="0" borderId="0" xfId="68" applyFont="1" applyFill="1" applyAlignment="1">
      <alignment horizontal="left" wrapText="1"/>
      <protection/>
    </xf>
    <xf numFmtId="0" fontId="14" fillId="0" borderId="0" xfId="68" applyFont="1" applyFill="1" applyBorder="1" applyAlignment="1">
      <alignment horizontal="center"/>
      <protection/>
    </xf>
    <xf numFmtId="0" fontId="5" fillId="0" borderId="12" xfId="68" applyFont="1" applyFill="1" applyBorder="1" applyAlignment="1">
      <alignment horizontal="center" vertical="center" wrapText="1"/>
      <protection/>
    </xf>
    <xf numFmtId="0" fontId="7" fillId="0" borderId="12" xfId="68" applyFont="1" applyFill="1" applyBorder="1" applyAlignment="1">
      <alignment horizontal="center"/>
      <protection/>
    </xf>
    <xf numFmtId="0" fontId="0" fillId="0" borderId="14" xfId="0" applyFont="1" applyBorder="1" applyAlignment="1">
      <alignment horizontal="left" vertical="center" wrapText="1"/>
    </xf>
    <xf numFmtId="0" fontId="0" fillId="0" borderId="24" xfId="0" applyFont="1" applyBorder="1" applyAlignment="1">
      <alignment horizontal="left" vertical="center" wrapText="1"/>
    </xf>
    <xf numFmtId="0" fontId="0" fillId="0" borderId="33" xfId="0" applyFont="1" applyBorder="1" applyAlignment="1">
      <alignment horizontal="left" vertical="center" wrapText="1"/>
    </xf>
    <xf numFmtId="20" fontId="7" fillId="0" borderId="12"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0" fillId="0" borderId="14" xfId="0" applyBorder="1" applyAlignment="1">
      <alignment horizontal="left" vertical="center" wrapText="1"/>
    </xf>
    <xf numFmtId="0" fontId="0" fillId="0" borderId="24" xfId="0" applyBorder="1" applyAlignment="1">
      <alignment horizontal="left" vertical="center" wrapText="1"/>
    </xf>
    <xf numFmtId="0" fontId="0" fillId="0" borderId="33" xfId="0" applyBorder="1" applyAlignment="1">
      <alignment horizontal="left" vertical="center" wrapText="1"/>
    </xf>
    <xf numFmtId="0" fontId="13" fillId="0" borderId="26"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8"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18" xfId="0" applyFont="1" applyBorder="1" applyAlignment="1">
      <alignment horizontal="center" vertical="center"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omma 4" xfId="45"/>
    <cellStyle name="Comma 5" xfId="46"/>
    <cellStyle name="Comma 6" xfId="47"/>
    <cellStyle name="Currency" xfId="48"/>
    <cellStyle name="Currency [0]" xfId="49"/>
    <cellStyle name="Check Cell"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10 2" xfId="62"/>
    <cellStyle name="Normal 2" xfId="63"/>
    <cellStyle name="Normal 3" xfId="64"/>
    <cellStyle name="Normal 4" xfId="65"/>
    <cellStyle name="Normal 5" xfId="66"/>
    <cellStyle name="Normal 5 5" xfId="67"/>
    <cellStyle name="Normal 6" xfId="68"/>
    <cellStyle name="Normal_Sheet3" xfId="69"/>
    <cellStyle name="Note" xfId="70"/>
    <cellStyle name="Output" xfId="71"/>
    <cellStyle name="Percent" xfId="72"/>
    <cellStyle name="Percent 2" xfId="73"/>
    <cellStyle name="Percent 3" xfId="74"/>
    <cellStyle name="Percent 4" xfId="75"/>
    <cellStyle name="Percent 5"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2"/>
  </sheetPr>
  <dimension ref="A1:AI179"/>
  <sheetViews>
    <sheetView zoomScale="85" zoomScaleNormal="85" zoomScalePageLayoutView="0" workbookViewId="0" topLeftCell="A1">
      <selection activeCell="W8" sqref="W8"/>
    </sheetView>
  </sheetViews>
  <sheetFormatPr defaultColWidth="9.00390625" defaultRowHeight="15.75"/>
  <cols>
    <col min="1" max="1" width="5.25390625" style="13" customWidth="1"/>
    <col min="2" max="2" width="36.50390625" style="0" customWidth="1"/>
    <col min="3" max="3" width="8.50390625" style="4" customWidth="1"/>
    <col min="4" max="4" width="7.125" style="4" customWidth="1"/>
    <col min="5" max="5" width="6.50390625" style="4" customWidth="1"/>
    <col min="6" max="6" width="5.125" style="4" customWidth="1"/>
    <col min="7" max="7" width="7.875" style="4" customWidth="1"/>
    <col min="8" max="8" width="8.25390625" style="4" customWidth="1"/>
    <col min="9" max="10" width="7.00390625" style="4" customWidth="1"/>
    <col min="11" max="11" width="6.125" style="4" customWidth="1"/>
    <col min="12" max="12" width="5.75390625" style="4" customWidth="1"/>
    <col min="13" max="13" width="5.50390625" style="4" customWidth="1"/>
    <col min="14" max="14" width="7.50390625" style="4" customWidth="1"/>
    <col min="15" max="15" width="11.00390625" style="0" customWidth="1"/>
  </cols>
  <sheetData>
    <row r="1" spans="1:15" ht="58.5" customHeight="1">
      <c r="A1" s="501" t="s">
        <v>220</v>
      </c>
      <c r="B1" s="501"/>
      <c r="C1" s="501"/>
      <c r="D1" s="501"/>
      <c r="E1" s="501"/>
      <c r="F1" s="501"/>
      <c r="G1" s="501"/>
      <c r="H1" s="501"/>
      <c r="I1" s="501"/>
      <c r="J1" s="501"/>
      <c r="K1" s="501"/>
      <c r="L1" s="501"/>
      <c r="M1" s="501"/>
      <c r="N1" s="501"/>
      <c r="O1" s="501"/>
    </row>
    <row r="2" spans="1:19" ht="21.75" customHeight="1">
      <c r="A2" s="502"/>
      <c r="B2" s="502"/>
      <c r="C2" s="502"/>
      <c r="D2" s="502"/>
      <c r="E2" s="502"/>
      <c r="F2" s="502"/>
      <c r="G2" s="502"/>
      <c r="H2" s="502"/>
      <c r="I2" s="502"/>
      <c r="J2" s="502"/>
      <c r="K2" s="502"/>
      <c r="L2" s="502"/>
      <c r="M2" s="502"/>
      <c r="N2" s="502"/>
      <c r="P2" s="64"/>
      <c r="Q2" s="64"/>
      <c r="R2" s="64"/>
      <c r="S2" s="64"/>
    </row>
    <row r="3" spans="2:14" ht="19.5" customHeight="1" thickBot="1">
      <c r="B3" s="503" t="s">
        <v>239</v>
      </c>
      <c r="C3" s="503"/>
      <c r="D3" s="503"/>
      <c r="E3" s="503"/>
      <c r="F3" s="503"/>
      <c r="G3" s="503"/>
      <c r="H3" s="503"/>
      <c r="I3" s="503"/>
      <c r="J3" s="503"/>
      <c r="K3" s="503"/>
      <c r="L3" s="503"/>
      <c r="M3" s="503"/>
      <c r="N3" s="503"/>
    </row>
    <row r="4" spans="1:15" s="3" customFormat="1" ht="48.75" customHeight="1">
      <c r="A4" s="504" t="s">
        <v>267</v>
      </c>
      <c r="B4" s="506" t="s">
        <v>221</v>
      </c>
      <c r="C4" s="507"/>
      <c r="D4" s="507"/>
      <c r="E4" s="507"/>
      <c r="F4" s="508"/>
      <c r="G4" s="509" t="s">
        <v>222</v>
      </c>
      <c r="H4" s="509"/>
      <c r="I4" s="509"/>
      <c r="J4" s="509"/>
      <c r="K4" s="509" t="s">
        <v>322</v>
      </c>
      <c r="L4" s="509"/>
      <c r="M4" s="509"/>
      <c r="N4" s="510"/>
      <c r="O4" s="498" t="s">
        <v>323</v>
      </c>
    </row>
    <row r="5" spans="1:15" s="3" customFormat="1" ht="36.75" customHeight="1">
      <c r="A5" s="505"/>
      <c r="B5" s="16" t="s">
        <v>321</v>
      </c>
      <c r="C5" s="15" t="s">
        <v>263</v>
      </c>
      <c r="D5" s="15" t="s">
        <v>264</v>
      </c>
      <c r="E5" s="15" t="s">
        <v>265</v>
      </c>
      <c r="F5" s="15" t="s">
        <v>266</v>
      </c>
      <c r="G5" s="15" t="s">
        <v>263</v>
      </c>
      <c r="H5" s="15" t="s">
        <v>264</v>
      </c>
      <c r="I5" s="15" t="s">
        <v>265</v>
      </c>
      <c r="J5" s="15" t="s">
        <v>266</v>
      </c>
      <c r="K5" s="44" t="s">
        <v>263</v>
      </c>
      <c r="L5" s="15" t="s">
        <v>264</v>
      </c>
      <c r="M5" s="15" t="s">
        <v>265</v>
      </c>
      <c r="N5" s="17" t="s">
        <v>266</v>
      </c>
      <c r="O5" s="499"/>
    </row>
    <row r="6" spans="1:15" ht="33" customHeight="1">
      <c r="A6" s="18" t="s">
        <v>301</v>
      </c>
      <c r="B6" s="11" t="s">
        <v>232</v>
      </c>
      <c r="C6" s="12"/>
      <c r="D6" s="12"/>
      <c r="E6" s="12"/>
      <c r="F6" s="12"/>
      <c r="G6" s="12"/>
      <c r="H6" s="12"/>
      <c r="I6" s="12"/>
      <c r="J6" s="12"/>
      <c r="K6" s="45"/>
      <c r="L6" s="12"/>
      <c r="M6" s="12"/>
      <c r="N6" s="12"/>
      <c r="O6" s="19"/>
    </row>
    <row r="7" spans="1:35" s="1" customFormat="1" ht="21.75" customHeight="1">
      <c r="A7" s="20">
        <v>1</v>
      </c>
      <c r="B7" s="14" t="s">
        <v>52</v>
      </c>
      <c r="C7" s="216"/>
      <c r="D7" s="216"/>
      <c r="E7" s="216"/>
      <c r="F7" s="216"/>
      <c r="G7" s="21"/>
      <c r="H7" s="21"/>
      <c r="I7" s="21"/>
      <c r="J7" s="21"/>
      <c r="K7" s="40"/>
      <c r="L7" s="22"/>
      <c r="M7" s="22"/>
      <c r="N7" s="22"/>
      <c r="O7" s="23"/>
      <c r="P7" s="2"/>
      <c r="Q7" s="2"/>
      <c r="R7" s="2"/>
      <c r="S7" s="2"/>
      <c r="T7" s="2"/>
      <c r="U7" s="2"/>
      <c r="V7" s="2"/>
      <c r="W7" s="2"/>
      <c r="X7" s="2"/>
      <c r="Y7" s="2"/>
      <c r="Z7" s="2"/>
      <c r="AA7" s="2"/>
      <c r="AB7" s="2"/>
      <c r="AC7" s="2"/>
      <c r="AD7" s="2"/>
      <c r="AE7" s="2"/>
      <c r="AF7" s="2"/>
      <c r="AG7" s="2"/>
      <c r="AH7" s="2"/>
      <c r="AI7" s="2"/>
    </row>
    <row r="8" spans="1:35" s="3" customFormat="1" ht="65.25" customHeight="1">
      <c r="A8" s="31" t="s">
        <v>324</v>
      </c>
      <c r="B8" s="10" t="s">
        <v>403</v>
      </c>
      <c r="C8" s="219">
        <v>19700</v>
      </c>
      <c r="D8" s="219">
        <v>10200</v>
      </c>
      <c r="E8" s="8"/>
      <c r="F8" s="8"/>
      <c r="G8" s="42">
        <v>28000</v>
      </c>
      <c r="H8" s="42">
        <f>D8*1.4</f>
        <v>14280</v>
      </c>
      <c r="I8" s="42">
        <f>E8*1.4</f>
        <v>0</v>
      </c>
      <c r="J8" s="42">
        <f>F8*1.4</f>
        <v>0</v>
      </c>
      <c r="K8" s="48">
        <f aca="true" t="shared" si="0" ref="K8:K18">(G8-C8)/C8</f>
        <v>0.4213197969543147</v>
      </c>
      <c r="L8" s="48">
        <f aca="true" t="shared" si="1" ref="L8:L18">(H8-D8)/D8</f>
        <v>0.4</v>
      </c>
      <c r="M8" s="48"/>
      <c r="N8" s="48"/>
      <c r="O8" s="10"/>
      <c r="P8" s="69"/>
      <c r="Q8" s="63"/>
      <c r="S8" s="5"/>
      <c r="T8" s="5"/>
      <c r="U8" s="5"/>
      <c r="V8" s="5"/>
      <c r="W8" s="5"/>
      <c r="X8" s="5"/>
      <c r="Y8" s="5"/>
      <c r="Z8" s="5"/>
      <c r="AA8" s="5"/>
      <c r="AB8" s="5"/>
      <c r="AC8" s="5"/>
      <c r="AD8" s="5"/>
      <c r="AE8" s="5"/>
      <c r="AF8" s="5"/>
      <c r="AG8" s="5"/>
      <c r="AH8" s="5"/>
      <c r="AI8" s="5"/>
    </row>
    <row r="9" spans="1:18" s="3" customFormat="1" ht="69.75" customHeight="1">
      <c r="A9" s="31" t="s">
        <v>325</v>
      </c>
      <c r="B9" s="10" t="s">
        <v>53</v>
      </c>
      <c r="C9" s="219">
        <v>16200</v>
      </c>
      <c r="D9" s="219">
        <v>7200</v>
      </c>
      <c r="E9" s="8"/>
      <c r="F9" s="8"/>
      <c r="G9" s="42">
        <f>+ROUND(C9*1.4,-2)</f>
        <v>22700</v>
      </c>
      <c r="H9" s="42">
        <f>+ROUND(D9*1.4,-2)</f>
        <v>10100</v>
      </c>
      <c r="I9" s="42">
        <f>+ROUND(E9*1.4,-2)</f>
        <v>0</v>
      </c>
      <c r="J9" s="42">
        <f>+ROUND(F9*1.4,-2)</f>
        <v>0</v>
      </c>
      <c r="K9" s="48">
        <f t="shared" si="0"/>
        <v>0.4012345679012346</v>
      </c>
      <c r="L9" s="48">
        <f t="shared" si="1"/>
        <v>0.4027777777777778</v>
      </c>
      <c r="M9" s="48"/>
      <c r="N9" s="48"/>
      <c r="O9" s="10"/>
      <c r="P9" s="69"/>
      <c r="Q9" s="63"/>
      <c r="R9" s="63"/>
    </row>
    <row r="10" spans="1:18" s="3" customFormat="1" ht="83.25" customHeight="1">
      <c r="A10" s="31" t="s">
        <v>326</v>
      </c>
      <c r="B10" s="10" t="s">
        <v>54</v>
      </c>
      <c r="C10" s="219">
        <v>13600</v>
      </c>
      <c r="D10" s="219">
        <v>5500</v>
      </c>
      <c r="E10" s="8"/>
      <c r="F10" s="8"/>
      <c r="G10" s="42">
        <f>+ROUND(C10*1.4,-2)</f>
        <v>19000</v>
      </c>
      <c r="H10" s="42">
        <f aca="true" t="shared" si="2" ref="H10:H73">+ROUND(D10*1.4,-2)</f>
        <v>7700</v>
      </c>
      <c r="I10" s="42">
        <f aca="true" t="shared" si="3" ref="I10:I73">+ROUND(E10*1.4,-2)</f>
        <v>0</v>
      </c>
      <c r="J10" s="42">
        <f aca="true" t="shared" si="4" ref="J10:J73">+ROUND(F10*1.4,-2)</f>
        <v>0</v>
      </c>
      <c r="K10" s="48">
        <f t="shared" si="0"/>
        <v>0.39705882352941174</v>
      </c>
      <c r="L10" s="48">
        <f t="shared" si="1"/>
        <v>0.4</v>
      </c>
      <c r="M10" s="48"/>
      <c r="N10" s="48"/>
      <c r="O10" s="14"/>
      <c r="P10" s="69"/>
      <c r="Q10" s="63"/>
      <c r="R10" s="63"/>
    </row>
    <row r="11" spans="1:18" s="3" customFormat="1" ht="45.75" customHeight="1">
      <c r="A11" s="31" t="s">
        <v>327</v>
      </c>
      <c r="B11" s="10" t="s">
        <v>402</v>
      </c>
      <c r="C11" s="219">
        <v>16200</v>
      </c>
      <c r="D11" s="219">
        <v>6600</v>
      </c>
      <c r="E11" s="8"/>
      <c r="F11" s="8"/>
      <c r="G11" s="42">
        <f aca="true" t="shared" si="5" ref="G11:G74">+ROUND(C11*1.4,-2)</f>
        <v>22700</v>
      </c>
      <c r="H11" s="42">
        <f t="shared" si="2"/>
        <v>9200</v>
      </c>
      <c r="I11" s="42">
        <f t="shared" si="3"/>
        <v>0</v>
      </c>
      <c r="J11" s="42">
        <f t="shared" si="4"/>
        <v>0</v>
      </c>
      <c r="K11" s="48">
        <f t="shared" si="0"/>
        <v>0.4012345679012346</v>
      </c>
      <c r="L11" s="48">
        <f t="shared" si="1"/>
        <v>0.3939393939393939</v>
      </c>
      <c r="M11" s="48"/>
      <c r="N11" s="48"/>
      <c r="O11" s="39"/>
      <c r="P11" s="69"/>
      <c r="Q11" s="63"/>
      <c r="R11" s="63"/>
    </row>
    <row r="12" spans="1:18" s="3" customFormat="1" ht="82.5" customHeight="1">
      <c r="A12" s="31" t="s">
        <v>328</v>
      </c>
      <c r="B12" s="10" t="s">
        <v>404</v>
      </c>
      <c r="C12" s="219">
        <v>13500</v>
      </c>
      <c r="D12" s="219">
        <v>5800</v>
      </c>
      <c r="E12" s="8"/>
      <c r="F12" s="8"/>
      <c r="G12" s="42">
        <f t="shared" si="5"/>
        <v>18900</v>
      </c>
      <c r="H12" s="42">
        <f t="shared" si="2"/>
        <v>8100</v>
      </c>
      <c r="I12" s="42">
        <f t="shared" si="3"/>
        <v>0</v>
      </c>
      <c r="J12" s="42">
        <f t="shared" si="4"/>
        <v>0</v>
      </c>
      <c r="K12" s="48">
        <f t="shared" si="0"/>
        <v>0.4</v>
      </c>
      <c r="L12" s="48">
        <f t="shared" si="1"/>
        <v>0.39655172413793105</v>
      </c>
      <c r="M12" s="48"/>
      <c r="N12" s="48"/>
      <c r="O12" s="10"/>
      <c r="P12" s="69"/>
      <c r="Q12" s="63"/>
      <c r="R12" s="63"/>
    </row>
    <row r="13" spans="1:18" s="3" customFormat="1" ht="43.5" customHeight="1">
      <c r="A13" s="31" t="s">
        <v>329</v>
      </c>
      <c r="B13" s="10" t="s">
        <v>394</v>
      </c>
      <c r="C13" s="219">
        <v>10000</v>
      </c>
      <c r="D13" s="219">
        <v>4500</v>
      </c>
      <c r="E13" s="8"/>
      <c r="F13" s="8"/>
      <c r="G13" s="42">
        <f t="shared" si="5"/>
        <v>14000</v>
      </c>
      <c r="H13" s="42">
        <f t="shared" si="2"/>
        <v>6300</v>
      </c>
      <c r="I13" s="42">
        <f t="shared" si="3"/>
        <v>0</v>
      </c>
      <c r="J13" s="42">
        <f t="shared" si="4"/>
        <v>0</v>
      </c>
      <c r="K13" s="48">
        <f t="shared" si="0"/>
        <v>0.4</v>
      </c>
      <c r="L13" s="48">
        <f t="shared" si="1"/>
        <v>0.4</v>
      </c>
      <c r="M13" s="48"/>
      <c r="N13" s="48"/>
      <c r="O13" s="39"/>
      <c r="P13" s="69"/>
      <c r="Q13" s="63"/>
      <c r="R13" s="63"/>
    </row>
    <row r="14" spans="1:19" s="3" customFormat="1" ht="71.25" customHeight="1">
      <c r="A14" s="31" t="s">
        <v>330</v>
      </c>
      <c r="B14" s="10" t="s">
        <v>55</v>
      </c>
      <c r="C14" s="219">
        <v>10000</v>
      </c>
      <c r="D14" s="219">
        <v>5000</v>
      </c>
      <c r="E14" s="8">
        <v>1950</v>
      </c>
      <c r="F14" s="8"/>
      <c r="G14" s="42">
        <f t="shared" si="5"/>
        <v>14000</v>
      </c>
      <c r="H14" s="42">
        <f t="shared" si="2"/>
        <v>7000</v>
      </c>
      <c r="I14" s="42">
        <f t="shared" si="3"/>
        <v>2700</v>
      </c>
      <c r="J14" s="42">
        <f t="shared" si="4"/>
        <v>0</v>
      </c>
      <c r="K14" s="48">
        <f t="shared" si="0"/>
        <v>0.4</v>
      </c>
      <c r="L14" s="48">
        <f t="shared" si="1"/>
        <v>0.4</v>
      </c>
      <c r="M14" s="48">
        <f>(I14-E14)/E14</f>
        <v>0.38461538461538464</v>
      </c>
      <c r="N14" s="43"/>
      <c r="O14" s="10"/>
      <c r="P14" s="69"/>
      <c r="Q14" s="63"/>
      <c r="R14" s="63"/>
      <c r="S14" s="59"/>
    </row>
    <row r="15" spans="1:19" s="3" customFormat="1" ht="73.5" customHeight="1">
      <c r="A15" s="31" t="s">
        <v>331</v>
      </c>
      <c r="B15" s="10" t="s">
        <v>11</v>
      </c>
      <c r="C15" s="219">
        <v>7000</v>
      </c>
      <c r="D15" s="219">
        <v>3500</v>
      </c>
      <c r="E15" s="8">
        <v>1600</v>
      </c>
      <c r="F15" s="8"/>
      <c r="G15" s="42">
        <f t="shared" si="5"/>
        <v>9800</v>
      </c>
      <c r="H15" s="42">
        <f t="shared" si="2"/>
        <v>4900</v>
      </c>
      <c r="I15" s="42">
        <f t="shared" si="3"/>
        <v>2200</v>
      </c>
      <c r="J15" s="42">
        <f t="shared" si="4"/>
        <v>0</v>
      </c>
      <c r="K15" s="48">
        <f t="shared" si="0"/>
        <v>0.4</v>
      </c>
      <c r="L15" s="48">
        <f t="shared" si="1"/>
        <v>0.4</v>
      </c>
      <c r="M15" s="48">
        <f>(I15-E15)/E15</f>
        <v>0.375</v>
      </c>
      <c r="N15" s="43"/>
      <c r="O15" s="10"/>
      <c r="P15" s="69"/>
      <c r="Q15" s="63"/>
      <c r="R15" s="63"/>
      <c r="S15" s="59"/>
    </row>
    <row r="16" spans="1:19" s="3" customFormat="1" ht="70.5" customHeight="1">
      <c r="A16" s="31" t="s">
        <v>332</v>
      </c>
      <c r="B16" s="10" t="s">
        <v>12</v>
      </c>
      <c r="C16" s="220">
        <v>5000</v>
      </c>
      <c r="D16" s="219">
        <v>2500</v>
      </c>
      <c r="E16" s="8">
        <v>960</v>
      </c>
      <c r="F16" s="8"/>
      <c r="G16" s="42">
        <f t="shared" si="5"/>
        <v>7000</v>
      </c>
      <c r="H16" s="42">
        <f t="shared" si="2"/>
        <v>3500</v>
      </c>
      <c r="I16" s="42">
        <f t="shared" si="3"/>
        <v>1300</v>
      </c>
      <c r="J16" s="42">
        <f t="shared" si="4"/>
        <v>0</v>
      </c>
      <c r="K16" s="48">
        <f t="shared" si="0"/>
        <v>0.4</v>
      </c>
      <c r="L16" s="48">
        <f t="shared" si="1"/>
        <v>0.4</v>
      </c>
      <c r="M16" s="48">
        <f>(I16-E16)/E16</f>
        <v>0.3541666666666667</v>
      </c>
      <c r="N16" s="43"/>
      <c r="O16" s="10"/>
      <c r="P16" s="69"/>
      <c r="Q16" s="63"/>
      <c r="R16" s="63"/>
      <c r="S16" s="59"/>
    </row>
    <row r="17" spans="1:19" s="3" customFormat="1" ht="47.25" customHeight="1">
      <c r="A17" s="31" t="s">
        <v>333</v>
      </c>
      <c r="B17" s="10" t="s">
        <v>240</v>
      </c>
      <c r="C17" s="219">
        <v>3200</v>
      </c>
      <c r="D17" s="219">
        <v>1550</v>
      </c>
      <c r="E17" s="8">
        <v>720</v>
      </c>
      <c r="F17" s="8">
        <v>400</v>
      </c>
      <c r="G17" s="42">
        <f t="shared" si="5"/>
        <v>4500</v>
      </c>
      <c r="H17" s="42">
        <f t="shared" si="2"/>
        <v>2200</v>
      </c>
      <c r="I17" s="42">
        <f t="shared" si="3"/>
        <v>1000</v>
      </c>
      <c r="J17" s="42">
        <f t="shared" si="4"/>
        <v>600</v>
      </c>
      <c r="K17" s="48">
        <f t="shared" si="0"/>
        <v>0.40625</v>
      </c>
      <c r="L17" s="48">
        <f t="shared" si="1"/>
        <v>0.41935483870967744</v>
      </c>
      <c r="M17" s="48">
        <f>(I17-E17)/E17</f>
        <v>0.3888888888888889</v>
      </c>
      <c r="N17" s="48">
        <f>(J17-F17)/F17</f>
        <v>0.5</v>
      </c>
      <c r="O17" s="39"/>
      <c r="P17" s="69"/>
      <c r="Q17" s="63"/>
      <c r="R17" s="63"/>
      <c r="S17" s="59"/>
    </row>
    <row r="18" spans="1:19" s="3" customFormat="1" ht="45.75" customHeight="1">
      <c r="A18" s="31" t="s">
        <v>334</v>
      </c>
      <c r="B18" s="10" t="s">
        <v>268</v>
      </c>
      <c r="C18" s="219">
        <v>1900</v>
      </c>
      <c r="D18" s="219">
        <v>1050</v>
      </c>
      <c r="E18" s="8">
        <v>700</v>
      </c>
      <c r="F18" s="8">
        <v>250</v>
      </c>
      <c r="G18" s="42">
        <f t="shared" si="5"/>
        <v>2700</v>
      </c>
      <c r="H18" s="42">
        <f t="shared" si="2"/>
        <v>1500</v>
      </c>
      <c r="I18" s="42">
        <f t="shared" si="3"/>
        <v>1000</v>
      </c>
      <c r="J18" s="42">
        <f t="shared" si="4"/>
        <v>400</v>
      </c>
      <c r="K18" s="48">
        <f t="shared" si="0"/>
        <v>0.42105263157894735</v>
      </c>
      <c r="L18" s="48">
        <f t="shared" si="1"/>
        <v>0.42857142857142855</v>
      </c>
      <c r="M18" s="48">
        <f>(I18-E18)/E18</f>
        <v>0.42857142857142855</v>
      </c>
      <c r="N18" s="48">
        <f>(J18-F18)/F18</f>
        <v>0.6</v>
      </c>
      <c r="O18" s="39"/>
      <c r="P18" s="69"/>
      <c r="Q18" s="63"/>
      <c r="R18" s="63"/>
      <c r="S18" s="59"/>
    </row>
    <row r="19" spans="1:16" s="1" customFormat="1" ht="18" customHeight="1">
      <c r="A19" s="20">
        <v>2</v>
      </c>
      <c r="B19" s="14" t="s">
        <v>273</v>
      </c>
      <c r="C19" s="8"/>
      <c r="D19" s="8"/>
      <c r="E19" s="8"/>
      <c r="F19" s="8"/>
      <c r="G19" s="42">
        <f t="shared" si="5"/>
        <v>0</v>
      </c>
      <c r="H19" s="42">
        <f t="shared" si="2"/>
        <v>0</v>
      </c>
      <c r="I19" s="42">
        <f t="shared" si="3"/>
        <v>0</v>
      </c>
      <c r="J19" s="42">
        <f t="shared" si="4"/>
        <v>0</v>
      </c>
      <c r="K19" s="48"/>
      <c r="L19" s="48"/>
      <c r="M19" s="48"/>
      <c r="N19" s="48"/>
      <c r="O19" s="39"/>
      <c r="P19" s="69"/>
    </row>
    <row r="20" spans="1:18" ht="42.75" customHeight="1">
      <c r="A20" s="31" t="s">
        <v>335</v>
      </c>
      <c r="B20" s="10" t="s">
        <v>405</v>
      </c>
      <c r="C20" s="42">
        <v>19700</v>
      </c>
      <c r="D20" s="42">
        <v>8500</v>
      </c>
      <c r="E20" s="8"/>
      <c r="F20" s="8"/>
      <c r="G20" s="42">
        <f t="shared" si="5"/>
        <v>27600</v>
      </c>
      <c r="H20" s="42">
        <f t="shared" si="2"/>
        <v>11900</v>
      </c>
      <c r="I20" s="42">
        <f t="shared" si="3"/>
        <v>0</v>
      </c>
      <c r="J20" s="42">
        <f t="shared" si="4"/>
        <v>0</v>
      </c>
      <c r="K20" s="48">
        <f>(G20-C20)/C20</f>
        <v>0.4010152284263959</v>
      </c>
      <c r="L20" s="48">
        <f>(H20-D20)/D20</f>
        <v>0.4</v>
      </c>
      <c r="M20" s="48"/>
      <c r="N20" s="48"/>
      <c r="O20" s="10"/>
      <c r="P20" s="69"/>
      <c r="Q20" s="63"/>
      <c r="R20" s="63"/>
    </row>
    <row r="21" spans="1:19" ht="59.25" customHeight="1">
      <c r="A21" s="31" t="s">
        <v>336</v>
      </c>
      <c r="B21" s="10" t="s">
        <v>395</v>
      </c>
      <c r="C21" s="42">
        <v>14950</v>
      </c>
      <c r="D21" s="42">
        <v>7500</v>
      </c>
      <c r="E21" s="8"/>
      <c r="F21" s="8"/>
      <c r="G21" s="42">
        <f t="shared" si="5"/>
        <v>20900</v>
      </c>
      <c r="H21" s="42">
        <f t="shared" si="2"/>
        <v>10500</v>
      </c>
      <c r="I21" s="42">
        <f t="shared" si="3"/>
        <v>0</v>
      </c>
      <c r="J21" s="42">
        <f t="shared" si="4"/>
        <v>0</v>
      </c>
      <c r="K21" s="48">
        <f>(G21-C21)/C21</f>
        <v>0.3979933110367893</v>
      </c>
      <c r="L21" s="48">
        <f>(H21-D21)/D21</f>
        <v>0.4</v>
      </c>
      <c r="M21" s="48"/>
      <c r="N21" s="48"/>
      <c r="O21" s="39"/>
      <c r="P21" s="69"/>
      <c r="Q21" s="63"/>
      <c r="R21" s="63"/>
      <c r="S21" s="60"/>
    </row>
    <row r="22" spans="1:18" s="1" customFormat="1" ht="18.75" customHeight="1">
      <c r="A22" s="20">
        <v>3</v>
      </c>
      <c r="B22" s="14" t="s">
        <v>272</v>
      </c>
      <c r="C22" s="8"/>
      <c r="D22" s="8"/>
      <c r="E22" s="8"/>
      <c r="F22" s="8"/>
      <c r="G22" s="42">
        <f t="shared" si="5"/>
        <v>0</v>
      </c>
      <c r="H22" s="42">
        <f t="shared" si="2"/>
        <v>0</v>
      </c>
      <c r="I22" s="42">
        <f t="shared" si="3"/>
        <v>0</v>
      </c>
      <c r="J22" s="42">
        <f t="shared" si="4"/>
        <v>0</v>
      </c>
      <c r="K22" s="48"/>
      <c r="L22" s="48"/>
      <c r="M22" s="48"/>
      <c r="N22" s="48"/>
      <c r="O22" s="39"/>
      <c r="P22" s="69"/>
      <c r="Q22"/>
      <c r="R22"/>
    </row>
    <row r="23" spans="1:19" s="33" customFormat="1" ht="63">
      <c r="A23" s="32" t="s">
        <v>337</v>
      </c>
      <c r="B23" s="10" t="s">
        <v>91</v>
      </c>
      <c r="C23" s="42">
        <v>11400</v>
      </c>
      <c r="D23" s="42">
        <v>4800</v>
      </c>
      <c r="E23" s="217"/>
      <c r="F23" s="217"/>
      <c r="G23" s="42">
        <f t="shared" si="5"/>
        <v>16000</v>
      </c>
      <c r="H23" s="42">
        <f t="shared" si="2"/>
        <v>6700</v>
      </c>
      <c r="I23" s="42">
        <f t="shared" si="3"/>
        <v>0</v>
      </c>
      <c r="J23" s="42">
        <f t="shared" si="4"/>
        <v>0</v>
      </c>
      <c r="K23" s="48">
        <f>(G23-C23)/C23</f>
        <v>0.40350877192982454</v>
      </c>
      <c r="L23" s="48">
        <f>(H23-D23)/D23</f>
        <v>0.3958333333333333</v>
      </c>
      <c r="M23" s="48"/>
      <c r="N23" s="48"/>
      <c r="O23" s="10"/>
      <c r="P23" s="69"/>
      <c r="Q23" s="63"/>
      <c r="R23" s="63"/>
      <c r="S23" s="61"/>
    </row>
    <row r="24" spans="1:18" ht="56.25" customHeight="1">
      <c r="A24" s="31" t="s">
        <v>338</v>
      </c>
      <c r="B24" s="10" t="s">
        <v>45</v>
      </c>
      <c r="C24" s="42">
        <v>8200</v>
      </c>
      <c r="D24" s="42">
        <v>3600</v>
      </c>
      <c r="E24" s="8"/>
      <c r="F24" s="8"/>
      <c r="G24" s="42">
        <f t="shared" si="5"/>
        <v>11500</v>
      </c>
      <c r="H24" s="42">
        <f t="shared" si="2"/>
        <v>5000</v>
      </c>
      <c r="I24" s="42">
        <f t="shared" si="3"/>
        <v>0</v>
      </c>
      <c r="J24" s="42">
        <f t="shared" si="4"/>
        <v>0</v>
      </c>
      <c r="K24" s="48">
        <f>(G24-C24)/C24</f>
        <v>0.4024390243902439</v>
      </c>
      <c r="L24" s="48">
        <f>(H24-D24)/D24</f>
        <v>0.3888888888888889</v>
      </c>
      <c r="M24" s="48"/>
      <c r="N24" s="48"/>
      <c r="O24" s="10"/>
      <c r="P24" s="69"/>
      <c r="Q24" s="63"/>
      <c r="R24" s="63"/>
    </row>
    <row r="25" spans="1:18" s="1" customFormat="1" ht="25.5" customHeight="1">
      <c r="A25" s="20">
        <v>4</v>
      </c>
      <c r="B25" s="14" t="s">
        <v>271</v>
      </c>
      <c r="C25" s="8"/>
      <c r="D25" s="8"/>
      <c r="E25" s="8"/>
      <c r="F25" s="8"/>
      <c r="G25" s="42">
        <f t="shared" si="5"/>
        <v>0</v>
      </c>
      <c r="H25" s="42">
        <f t="shared" si="2"/>
        <v>0</v>
      </c>
      <c r="I25" s="42">
        <f t="shared" si="3"/>
        <v>0</v>
      </c>
      <c r="J25" s="42">
        <f t="shared" si="4"/>
        <v>0</v>
      </c>
      <c r="K25" s="48"/>
      <c r="L25" s="48"/>
      <c r="M25" s="48"/>
      <c r="N25" s="48"/>
      <c r="O25" s="39"/>
      <c r="P25" s="69"/>
      <c r="Q25"/>
      <c r="R25"/>
    </row>
    <row r="26" spans="1:18" ht="67.5" customHeight="1">
      <c r="A26" s="31" t="s">
        <v>339</v>
      </c>
      <c r="B26" s="10" t="s">
        <v>46</v>
      </c>
      <c r="C26" s="42">
        <v>8200</v>
      </c>
      <c r="D26" s="42">
        <v>4200</v>
      </c>
      <c r="E26" s="9"/>
      <c r="F26" s="8"/>
      <c r="G26" s="42">
        <f t="shared" si="5"/>
        <v>11500</v>
      </c>
      <c r="H26" s="42">
        <f t="shared" si="2"/>
        <v>5900</v>
      </c>
      <c r="I26" s="42">
        <f t="shared" si="3"/>
        <v>0</v>
      </c>
      <c r="J26" s="42">
        <f t="shared" si="4"/>
        <v>0</v>
      </c>
      <c r="K26" s="48">
        <f aca="true" t="shared" si="6" ref="K26:L29">(G26-C26)/C26</f>
        <v>0.4024390243902439</v>
      </c>
      <c r="L26" s="48">
        <f t="shared" si="6"/>
        <v>0.40476190476190477</v>
      </c>
      <c r="M26" s="48"/>
      <c r="N26" s="48"/>
      <c r="O26" s="10"/>
      <c r="P26" s="69"/>
      <c r="Q26" s="63"/>
      <c r="R26" s="63"/>
    </row>
    <row r="27" spans="1:18" ht="59.25" customHeight="1">
      <c r="A27" s="31" t="s">
        <v>340</v>
      </c>
      <c r="B27" s="10" t="s">
        <v>13</v>
      </c>
      <c r="C27" s="42">
        <v>7150</v>
      </c>
      <c r="D27" s="42">
        <v>3850</v>
      </c>
      <c r="E27" s="139"/>
      <c r="F27" s="8"/>
      <c r="G27" s="42">
        <f t="shared" si="5"/>
        <v>10000</v>
      </c>
      <c r="H27" s="42">
        <f t="shared" si="2"/>
        <v>5400</v>
      </c>
      <c r="I27" s="42">
        <f t="shared" si="3"/>
        <v>0</v>
      </c>
      <c r="J27" s="42">
        <f t="shared" si="4"/>
        <v>0</v>
      </c>
      <c r="K27" s="48">
        <f t="shared" si="6"/>
        <v>0.3986013986013986</v>
      </c>
      <c r="L27" s="48">
        <f t="shared" si="6"/>
        <v>0.4025974025974026</v>
      </c>
      <c r="M27" s="48"/>
      <c r="N27" s="48"/>
      <c r="O27" s="10"/>
      <c r="P27" s="69"/>
      <c r="Q27" s="63"/>
      <c r="R27" s="63"/>
    </row>
    <row r="28" spans="1:18" ht="71.25" customHeight="1">
      <c r="A28" s="31" t="s">
        <v>341</v>
      </c>
      <c r="B28" s="10" t="s">
        <v>41</v>
      </c>
      <c r="C28" s="42">
        <v>5150</v>
      </c>
      <c r="D28" s="42">
        <v>2200</v>
      </c>
      <c r="E28" s="9"/>
      <c r="F28" s="8"/>
      <c r="G28" s="42">
        <f t="shared" si="5"/>
        <v>7200</v>
      </c>
      <c r="H28" s="42">
        <f t="shared" si="2"/>
        <v>3100</v>
      </c>
      <c r="I28" s="42">
        <f t="shared" si="3"/>
        <v>0</v>
      </c>
      <c r="J28" s="42">
        <f t="shared" si="4"/>
        <v>0</v>
      </c>
      <c r="K28" s="48">
        <f t="shared" si="6"/>
        <v>0.39805825242718446</v>
      </c>
      <c r="L28" s="48">
        <f t="shared" si="6"/>
        <v>0.4090909090909091</v>
      </c>
      <c r="M28" s="48"/>
      <c r="N28" s="48"/>
      <c r="O28" s="10"/>
      <c r="P28" s="69"/>
      <c r="Q28" s="63"/>
      <c r="R28" s="63"/>
    </row>
    <row r="29" spans="1:19" ht="53.25" customHeight="1">
      <c r="A29" s="31" t="s">
        <v>342</v>
      </c>
      <c r="B29" s="10" t="s">
        <v>42</v>
      </c>
      <c r="C29" s="42">
        <v>7200</v>
      </c>
      <c r="D29" s="42">
        <v>2900</v>
      </c>
      <c r="E29" s="9"/>
      <c r="F29" s="8"/>
      <c r="G29" s="42">
        <f t="shared" si="5"/>
        <v>10100</v>
      </c>
      <c r="H29" s="42">
        <f t="shared" si="2"/>
        <v>4100</v>
      </c>
      <c r="I29" s="42">
        <f t="shared" si="3"/>
        <v>0</v>
      </c>
      <c r="J29" s="42">
        <f t="shared" si="4"/>
        <v>0</v>
      </c>
      <c r="K29" s="48">
        <f t="shared" si="6"/>
        <v>0.4027777777777778</v>
      </c>
      <c r="L29" s="48">
        <f t="shared" si="6"/>
        <v>0.41379310344827586</v>
      </c>
      <c r="M29" s="48" t="e">
        <f>(I29-E29)/E29</f>
        <v>#DIV/0!</v>
      </c>
      <c r="N29" s="48"/>
      <c r="O29" s="10"/>
      <c r="P29" s="69"/>
      <c r="Q29" s="63"/>
      <c r="R29" s="63"/>
      <c r="S29" s="60"/>
    </row>
    <row r="30" spans="1:14" ht="53.25" customHeight="1">
      <c r="A30" s="31" t="s">
        <v>125</v>
      </c>
      <c r="B30" s="10" t="s">
        <v>42</v>
      </c>
      <c r="C30" s="42">
        <v>6000</v>
      </c>
      <c r="D30" s="42">
        <v>2600</v>
      </c>
      <c r="E30" s="9">
        <v>1300</v>
      </c>
      <c r="F30" s="47"/>
      <c r="G30" s="42">
        <f t="shared" si="5"/>
        <v>8400</v>
      </c>
      <c r="H30" s="42">
        <f t="shared" si="2"/>
        <v>3600</v>
      </c>
      <c r="I30" s="42">
        <f t="shared" si="3"/>
        <v>1800</v>
      </c>
      <c r="J30" s="42">
        <f t="shared" si="4"/>
        <v>0</v>
      </c>
      <c r="K30"/>
      <c r="L30"/>
      <c r="M30"/>
      <c r="N30"/>
    </row>
    <row r="31" spans="1:16" s="1" customFormat="1" ht="23.25" customHeight="1">
      <c r="A31" s="20">
        <v>5</v>
      </c>
      <c r="B31" s="14" t="s">
        <v>270</v>
      </c>
      <c r="C31" s="8"/>
      <c r="D31" s="8"/>
      <c r="E31" s="8"/>
      <c r="F31" s="8"/>
      <c r="G31" s="42">
        <f t="shared" si="5"/>
        <v>0</v>
      </c>
      <c r="H31" s="42">
        <f t="shared" si="2"/>
        <v>0</v>
      </c>
      <c r="I31" s="42">
        <f t="shared" si="3"/>
        <v>0</v>
      </c>
      <c r="J31" s="42">
        <f t="shared" si="4"/>
        <v>0</v>
      </c>
      <c r="K31" s="48"/>
      <c r="L31" s="48"/>
      <c r="M31" s="48"/>
      <c r="N31" s="48"/>
      <c r="O31" s="39"/>
      <c r="P31" s="69"/>
    </row>
    <row r="32" spans="1:18" ht="42.75" customHeight="1">
      <c r="A32" s="31" t="s">
        <v>343</v>
      </c>
      <c r="B32" s="10" t="s">
        <v>241</v>
      </c>
      <c r="C32" s="42">
        <v>14950</v>
      </c>
      <c r="D32" s="42">
        <v>7700</v>
      </c>
      <c r="E32" s="8"/>
      <c r="F32" s="8"/>
      <c r="G32" s="42">
        <f t="shared" si="5"/>
        <v>20900</v>
      </c>
      <c r="H32" s="42">
        <f t="shared" si="2"/>
        <v>10800</v>
      </c>
      <c r="I32" s="42">
        <f t="shared" si="3"/>
        <v>0</v>
      </c>
      <c r="J32" s="42">
        <f t="shared" si="4"/>
        <v>0</v>
      </c>
      <c r="K32" s="48">
        <f>(G32-C32)/C32</f>
        <v>0.3979933110367893</v>
      </c>
      <c r="L32" s="48">
        <f>(H32-D32)/D32</f>
        <v>0.4025974025974026</v>
      </c>
      <c r="M32" s="48"/>
      <c r="N32" s="48"/>
      <c r="O32" s="39"/>
      <c r="P32" s="69"/>
      <c r="Q32" s="69"/>
      <c r="R32" s="69"/>
    </row>
    <row r="33" spans="1:18" ht="46.5" customHeight="1">
      <c r="A33" s="31" t="s">
        <v>344</v>
      </c>
      <c r="B33" s="10" t="s">
        <v>242</v>
      </c>
      <c r="C33" s="42">
        <v>12500</v>
      </c>
      <c r="D33" s="42">
        <v>5300</v>
      </c>
      <c r="E33" s="8"/>
      <c r="F33" s="8"/>
      <c r="G33" s="42">
        <f t="shared" si="5"/>
        <v>17500</v>
      </c>
      <c r="H33" s="42">
        <f t="shared" si="2"/>
        <v>7400</v>
      </c>
      <c r="I33" s="42">
        <f t="shared" si="3"/>
        <v>0</v>
      </c>
      <c r="J33" s="42">
        <f t="shared" si="4"/>
        <v>0</v>
      </c>
      <c r="K33" s="48">
        <f>(G33-C33)/C33</f>
        <v>0.4</v>
      </c>
      <c r="L33" s="48">
        <f>(H33-D33)/D33</f>
        <v>0.39622641509433965</v>
      </c>
      <c r="M33" s="48"/>
      <c r="N33" s="48"/>
      <c r="O33" s="39"/>
      <c r="P33" s="69"/>
      <c r="Q33" s="63"/>
      <c r="R33" s="63"/>
    </row>
    <row r="34" spans="1:16" s="1" customFormat="1" ht="19.5" customHeight="1">
      <c r="A34" s="20">
        <v>6</v>
      </c>
      <c r="B34" s="14" t="s">
        <v>269</v>
      </c>
      <c r="C34" s="8"/>
      <c r="D34" s="8"/>
      <c r="E34" s="8"/>
      <c r="F34" s="8"/>
      <c r="G34" s="42">
        <f t="shared" si="5"/>
        <v>0</v>
      </c>
      <c r="H34" s="42">
        <f t="shared" si="2"/>
        <v>0</v>
      </c>
      <c r="I34" s="42">
        <f t="shared" si="3"/>
        <v>0</v>
      </c>
      <c r="J34" s="42">
        <f t="shared" si="4"/>
        <v>0</v>
      </c>
      <c r="K34" s="48"/>
      <c r="L34" s="48"/>
      <c r="M34" s="48"/>
      <c r="N34" s="48"/>
      <c r="O34" s="39"/>
      <c r="P34" s="69"/>
    </row>
    <row r="35" spans="1:18" ht="40.5" customHeight="1">
      <c r="A35" s="20"/>
      <c r="B35" s="10" t="s">
        <v>90</v>
      </c>
      <c r="C35" s="8">
        <v>12650</v>
      </c>
      <c r="D35" s="8"/>
      <c r="E35" s="8"/>
      <c r="F35" s="8"/>
      <c r="G35" s="42">
        <f t="shared" si="5"/>
        <v>17700</v>
      </c>
      <c r="H35" s="42">
        <f t="shared" si="2"/>
        <v>0</v>
      </c>
      <c r="I35" s="42">
        <f t="shared" si="3"/>
        <v>0</v>
      </c>
      <c r="J35" s="42">
        <f t="shared" si="4"/>
        <v>0</v>
      </c>
      <c r="K35" s="48">
        <f>(G35-C35)/C35</f>
        <v>0.39920948616600793</v>
      </c>
      <c r="L35" s="48"/>
      <c r="M35" s="48"/>
      <c r="N35" s="48"/>
      <c r="O35" s="10"/>
      <c r="P35" s="69"/>
      <c r="Q35" s="69"/>
      <c r="R35" s="69"/>
    </row>
    <row r="36" spans="1:16" s="1" customFormat="1" ht="19.5" customHeight="1">
      <c r="A36" s="20">
        <v>7</v>
      </c>
      <c r="B36" s="14" t="s">
        <v>274</v>
      </c>
      <c r="C36" s="8"/>
      <c r="D36" s="8"/>
      <c r="E36" s="8"/>
      <c r="F36" s="8"/>
      <c r="G36" s="42">
        <f t="shared" si="5"/>
        <v>0</v>
      </c>
      <c r="H36" s="42">
        <f t="shared" si="2"/>
        <v>0</v>
      </c>
      <c r="I36" s="42">
        <f t="shared" si="3"/>
        <v>0</v>
      </c>
      <c r="J36" s="42">
        <f t="shared" si="4"/>
        <v>0</v>
      </c>
      <c r="K36" s="48"/>
      <c r="L36" s="48"/>
      <c r="M36" s="48"/>
      <c r="N36" s="48"/>
      <c r="O36" s="39"/>
      <c r="P36" s="69"/>
    </row>
    <row r="37" spans="1:14" ht="42.75" customHeight="1">
      <c r="A37" s="161" t="s">
        <v>127</v>
      </c>
      <c r="B37" s="10" t="s">
        <v>89</v>
      </c>
      <c r="C37" s="42">
        <v>12200</v>
      </c>
      <c r="D37" s="42">
        <v>5300</v>
      </c>
      <c r="E37" s="9"/>
      <c r="F37" s="47"/>
      <c r="G37" s="42">
        <f t="shared" si="5"/>
        <v>17100</v>
      </c>
      <c r="H37" s="42">
        <f t="shared" si="2"/>
        <v>7400</v>
      </c>
      <c r="I37" s="42">
        <f t="shared" si="3"/>
        <v>0</v>
      </c>
      <c r="J37" s="42">
        <f t="shared" si="4"/>
        <v>0</v>
      </c>
      <c r="K37"/>
      <c r="L37"/>
      <c r="M37"/>
      <c r="N37"/>
    </row>
    <row r="38" spans="1:10" s="226" customFormat="1" ht="42.75" customHeight="1">
      <c r="A38" s="221" t="s">
        <v>128</v>
      </c>
      <c r="B38" s="222" t="s">
        <v>129</v>
      </c>
      <c r="C38" s="223">
        <v>7000</v>
      </c>
      <c r="D38" s="223">
        <v>3500</v>
      </c>
      <c r="E38" s="224"/>
      <c r="F38" s="225"/>
      <c r="G38" s="42">
        <f t="shared" si="5"/>
        <v>9800</v>
      </c>
      <c r="H38" s="42">
        <f t="shared" si="2"/>
        <v>4900</v>
      </c>
      <c r="I38" s="42">
        <f t="shared" si="3"/>
        <v>0</v>
      </c>
      <c r="J38" s="42">
        <f t="shared" si="4"/>
        <v>0</v>
      </c>
    </row>
    <row r="39" spans="1:16" s="1" customFormat="1" ht="19.5" customHeight="1">
      <c r="A39" s="20">
        <v>8</v>
      </c>
      <c r="B39" s="14" t="s">
        <v>275</v>
      </c>
      <c r="C39" s="8"/>
      <c r="D39" s="8"/>
      <c r="E39" s="8"/>
      <c r="F39" s="8"/>
      <c r="G39" s="42">
        <f t="shared" si="5"/>
        <v>0</v>
      </c>
      <c r="H39" s="42">
        <f t="shared" si="2"/>
        <v>0</v>
      </c>
      <c r="I39" s="42">
        <f t="shared" si="3"/>
        <v>0</v>
      </c>
      <c r="J39" s="42">
        <f t="shared" si="4"/>
        <v>0</v>
      </c>
      <c r="K39" s="48"/>
      <c r="L39" s="48"/>
      <c r="M39" s="48"/>
      <c r="N39" s="48"/>
      <c r="O39" s="39"/>
      <c r="P39" s="69"/>
    </row>
    <row r="40" spans="1:18" s="3" customFormat="1" ht="54.75" customHeight="1">
      <c r="A40" s="20"/>
      <c r="B40" s="10" t="s">
        <v>14</v>
      </c>
      <c r="C40" s="42">
        <v>5200</v>
      </c>
      <c r="D40" s="42">
        <v>2950</v>
      </c>
      <c r="E40" s="9">
        <v>1400</v>
      </c>
      <c r="F40" s="47">
        <v>680</v>
      </c>
      <c r="G40" s="42">
        <f t="shared" si="5"/>
        <v>7300</v>
      </c>
      <c r="H40" s="42">
        <f t="shared" si="2"/>
        <v>4100</v>
      </c>
      <c r="I40" s="42">
        <f t="shared" si="3"/>
        <v>2000</v>
      </c>
      <c r="J40" s="42">
        <f t="shared" si="4"/>
        <v>1000</v>
      </c>
      <c r="K40" s="48">
        <f>(G40-C40)/C40</f>
        <v>0.40384615384615385</v>
      </c>
      <c r="L40" s="48">
        <f>(H40-D40)/D40</f>
        <v>0.3898305084745763</v>
      </c>
      <c r="M40" s="48">
        <f>(I40-E40)/E40</f>
        <v>0.42857142857142855</v>
      </c>
      <c r="N40" s="48">
        <f>(J40-F40)/F40</f>
        <v>0.47058823529411764</v>
      </c>
      <c r="O40" s="10"/>
      <c r="P40" s="69"/>
      <c r="Q40" s="63"/>
      <c r="R40" s="63"/>
    </row>
    <row r="41" spans="1:18" s="1" customFormat="1" ht="18.75" customHeight="1">
      <c r="A41" s="20">
        <v>9</v>
      </c>
      <c r="B41" s="14" t="s">
        <v>277</v>
      </c>
      <c r="C41" s="8"/>
      <c r="D41" s="8"/>
      <c r="E41" s="8"/>
      <c r="F41" s="8"/>
      <c r="G41" s="42">
        <f t="shared" si="5"/>
        <v>0</v>
      </c>
      <c r="H41" s="42">
        <f t="shared" si="2"/>
        <v>0</v>
      </c>
      <c r="I41" s="42">
        <f t="shared" si="3"/>
        <v>0</v>
      </c>
      <c r="J41" s="42">
        <f t="shared" si="4"/>
        <v>0</v>
      </c>
      <c r="K41" s="48"/>
      <c r="L41" s="48"/>
      <c r="M41" s="48"/>
      <c r="N41" s="48"/>
      <c r="O41" s="39"/>
      <c r="P41" s="69"/>
      <c r="Q41" s="3"/>
      <c r="R41" s="3"/>
    </row>
    <row r="42" spans="1:19" s="3" customFormat="1" ht="44.25" customHeight="1">
      <c r="A42" s="20"/>
      <c r="B42" s="10" t="s">
        <v>88</v>
      </c>
      <c r="C42" s="42">
        <v>5300</v>
      </c>
      <c r="D42" s="42">
        <v>3000</v>
      </c>
      <c r="E42" s="9">
        <v>1450</v>
      </c>
      <c r="F42" s="47">
        <v>700</v>
      </c>
      <c r="G42" s="42">
        <f t="shared" si="5"/>
        <v>7400</v>
      </c>
      <c r="H42" s="42">
        <f t="shared" si="2"/>
        <v>4200</v>
      </c>
      <c r="I42" s="42">
        <f t="shared" si="3"/>
        <v>2000</v>
      </c>
      <c r="J42" s="42">
        <f t="shared" si="4"/>
        <v>1000</v>
      </c>
      <c r="K42" s="48">
        <f>(G42-C42)/C42</f>
        <v>0.39622641509433965</v>
      </c>
      <c r="L42" s="48">
        <f>(H42-D42)/D42</f>
        <v>0.4</v>
      </c>
      <c r="M42" s="48">
        <f>(I42-E42)/E42</f>
        <v>0.3793103448275862</v>
      </c>
      <c r="N42" s="48">
        <f>(J42-F42)/F42</f>
        <v>0.42857142857142855</v>
      </c>
      <c r="O42" s="10"/>
      <c r="P42" s="69"/>
      <c r="Q42" s="63"/>
      <c r="R42" s="63"/>
      <c r="S42" s="59"/>
    </row>
    <row r="43" spans="1:16" s="1" customFormat="1" ht="18.75" customHeight="1">
      <c r="A43" s="20">
        <v>10</v>
      </c>
      <c r="B43" s="14" t="s">
        <v>276</v>
      </c>
      <c r="C43" s="8"/>
      <c r="D43" s="8"/>
      <c r="E43" s="8"/>
      <c r="F43" s="8"/>
      <c r="G43" s="42">
        <f t="shared" si="5"/>
        <v>0</v>
      </c>
      <c r="H43" s="42">
        <f t="shared" si="2"/>
        <v>0</v>
      </c>
      <c r="I43" s="42">
        <f t="shared" si="3"/>
        <v>0</v>
      </c>
      <c r="J43" s="42">
        <f t="shared" si="4"/>
        <v>0</v>
      </c>
      <c r="K43" s="48"/>
      <c r="L43" s="48"/>
      <c r="M43" s="48"/>
      <c r="N43" s="48"/>
      <c r="O43" s="39"/>
      <c r="P43" s="69"/>
    </row>
    <row r="44" spans="1:18" ht="46.5" customHeight="1">
      <c r="A44" s="20"/>
      <c r="B44" s="10" t="s">
        <v>87</v>
      </c>
      <c r="C44" s="42">
        <v>8000</v>
      </c>
      <c r="D44" s="42">
        <v>3600</v>
      </c>
      <c r="E44" s="8"/>
      <c r="F44" s="8"/>
      <c r="G44" s="42">
        <f t="shared" si="5"/>
        <v>11200</v>
      </c>
      <c r="H44" s="42">
        <f t="shared" si="2"/>
        <v>5000</v>
      </c>
      <c r="I44" s="42">
        <f t="shared" si="3"/>
        <v>0</v>
      </c>
      <c r="J44" s="42">
        <f t="shared" si="4"/>
        <v>0</v>
      </c>
      <c r="K44" s="48">
        <f>(G44-C44)/C44</f>
        <v>0.4</v>
      </c>
      <c r="L44" s="48">
        <f>(H44-D44)/D44</f>
        <v>0.3888888888888889</v>
      </c>
      <c r="M44" s="48"/>
      <c r="N44" s="48"/>
      <c r="O44" s="39"/>
      <c r="P44" s="69"/>
      <c r="Q44" s="63"/>
      <c r="R44" s="63"/>
    </row>
    <row r="45" spans="1:18" ht="62.25" customHeight="1">
      <c r="A45" s="24">
        <v>11</v>
      </c>
      <c r="B45" s="14" t="s">
        <v>396</v>
      </c>
      <c r="C45" s="42">
        <v>6700</v>
      </c>
      <c r="D45" s="42">
        <v>3000</v>
      </c>
      <c r="E45" s="8"/>
      <c r="F45" s="8"/>
      <c r="G45" s="42">
        <f t="shared" si="5"/>
        <v>9400</v>
      </c>
      <c r="H45" s="42">
        <f t="shared" si="2"/>
        <v>4200</v>
      </c>
      <c r="I45" s="42">
        <f t="shared" si="3"/>
        <v>0</v>
      </c>
      <c r="J45" s="42">
        <f t="shared" si="4"/>
        <v>0</v>
      </c>
      <c r="K45" s="48">
        <f>(G45-C45)/C45</f>
        <v>0.40298507462686567</v>
      </c>
      <c r="L45" s="48">
        <f>(H45-D45)/D45</f>
        <v>0.4</v>
      </c>
      <c r="M45" s="48"/>
      <c r="N45" s="48"/>
      <c r="O45" s="39"/>
      <c r="P45" s="69"/>
      <c r="Q45" s="63"/>
      <c r="R45" s="63"/>
    </row>
    <row r="46" spans="1:18" s="1" customFormat="1" ht="18" customHeight="1">
      <c r="A46" s="20">
        <v>12</v>
      </c>
      <c r="B46" s="14" t="s">
        <v>278</v>
      </c>
      <c r="C46" s="8"/>
      <c r="D46" s="8"/>
      <c r="E46" s="8"/>
      <c r="F46" s="8"/>
      <c r="G46" s="42">
        <f t="shared" si="5"/>
        <v>0</v>
      </c>
      <c r="H46" s="42">
        <f t="shared" si="2"/>
        <v>0</v>
      </c>
      <c r="I46" s="42">
        <f t="shared" si="3"/>
        <v>0</v>
      </c>
      <c r="J46" s="42">
        <f t="shared" si="4"/>
        <v>0</v>
      </c>
      <c r="K46" s="48"/>
      <c r="L46" s="48"/>
      <c r="M46" s="48"/>
      <c r="N46" s="48"/>
      <c r="O46" s="39"/>
      <c r="P46" s="69"/>
      <c r="Q46"/>
      <c r="R46"/>
    </row>
    <row r="47" spans="1:18" ht="38.25" customHeight="1">
      <c r="A47" s="31" t="s">
        <v>345</v>
      </c>
      <c r="B47" s="10" t="s">
        <v>86</v>
      </c>
      <c r="C47" s="42">
        <v>8000</v>
      </c>
      <c r="D47" s="42">
        <v>3600</v>
      </c>
      <c r="E47" s="9"/>
      <c r="F47" s="47"/>
      <c r="G47" s="42">
        <f t="shared" si="5"/>
        <v>11200</v>
      </c>
      <c r="H47" s="42">
        <f t="shared" si="2"/>
        <v>5000</v>
      </c>
      <c r="I47" s="42">
        <f t="shared" si="3"/>
        <v>0</v>
      </c>
      <c r="J47" s="42">
        <f t="shared" si="4"/>
        <v>0</v>
      </c>
      <c r="K47" s="48">
        <f aca="true" t="shared" si="7" ref="K47:L53">(G47-C47)/C47</f>
        <v>0.4</v>
      </c>
      <c r="L47" s="48">
        <f t="shared" si="7"/>
        <v>0.3888888888888889</v>
      </c>
      <c r="M47" s="48"/>
      <c r="N47" s="48"/>
      <c r="O47" s="39"/>
      <c r="P47" s="69"/>
      <c r="Q47" s="63"/>
      <c r="R47" s="63"/>
    </row>
    <row r="48" spans="1:18" ht="66.75" customHeight="1">
      <c r="A48" s="31" t="s">
        <v>346</v>
      </c>
      <c r="B48" s="10" t="s">
        <v>43</v>
      </c>
      <c r="C48" s="42">
        <v>6000</v>
      </c>
      <c r="D48" s="42">
        <v>3800</v>
      </c>
      <c r="E48" s="9"/>
      <c r="F48" s="47"/>
      <c r="G48" s="42">
        <f t="shared" si="5"/>
        <v>8400</v>
      </c>
      <c r="H48" s="42">
        <f t="shared" si="2"/>
        <v>5300</v>
      </c>
      <c r="I48" s="42">
        <f t="shared" si="3"/>
        <v>0</v>
      </c>
      <c r="J48" s="42">
        <f t="shared" si="4"/>
        <v>0</v>
      </c>
      <c r="K48" s="48">
        <f t="shared" si="7"/>
        <v>0.4</v>
      </c>
      <c r="L48" s="48">
        <f t="shared" si="7"/>
        <v>0.39473684210526316</v>
      </c>
      <c r="M48" s="48"/>
      <c r="N48" s="48"/>
      <c r="O48" s="10"/>
      <c r="P48" s="69"/>
      <c r="Q48" s="63"/>
      <c r="R48" s="63"/>
    </row>
    <row r="49" spans="1:19" s="57" customFormat="1" ht="54.75" customHeight="1">
      <c r="A49" s="54" t="s">
        <v>347</v>
      </c>
      <c r="B49" s="55" t="s">
        <v>56</v>
      </c>
      <c r="C49" s="42">
        <v>6900</v>
      </c>
      <c r="D49" s="42">
        <v>3000</v>
      </c>
      <c r="E49" s="9">
        <v>1400</v>
      </c>
      <c r="F49" s="47">
        <v>700</v>
      </c>
      <c r="G49" s="42">
        <f t="shared" si="5"/>
        <v>9700</v>
      </c>
      <c r="H49" s="42">
        <f t="shared" si="2"/>
        <v>4200</v>
      </c>
      <c r="I49" s="42">
        <f t="shared" si="3"/>
        <v>2000</v>
      </c>
      <c r="J49" s="42">
        <f t="shared" si="4"/>
        <v>1000</v>
      </c>
      <c r="K49" s="56">
        <f t="shared" si="7"/>
        <v>0.4057971014492754</v>
      </c>
      <c r="L49" s="56">
        <f t="shared" si="7"/>
        <v>0.4</v>
      </c>
      <c r="M49" s="56">
        <f aca="true" t="shared" si="8" ref="M49:N51">(I49-E49)/E49</f>
        <v>0.42857142857142855</v>
      </c>
      <c r="N49" s="56">
        <f t="shared" si="8"/>
        <v>0.42857142857142855</v>
      </c>
      <c r="O49" s="55"/>
      <c r="P49" s="69"/>
      <c r="Q49" s="63"/>
      <c r="R49" s="63"/>
      <c r="S49" s="62"/>
    </row>
    <row r="50" spans="1:18" ht="78.75" customHeight="1">
      <c r="A50" s="31" t="s">
        <v>348</v>
      </c>
      <c r="B50" s="55" t="s">
        <v>57</v>
      </c>
      <c r="C50" s="42">
        <v>6000</v>
      </c>
      <c r="D50" s="42">
        <v>2150</v>
      </c>
      <c r="E50" s="9">
        <v>1050</v>
      </c>
      <c r="F50" s="47">
        <v>520</v>
      </c>
      <c r="G50" s="42">
        <f t="shared" si="5"/>
        <v>8400</v>
      </c>
      <c r="H50" s="42">
        <f t="shared" si="2"/>
        <v>3000</v>
      </c>
      <c r="I50" s="42">
        <f t="shared" si="3"/>
        <v>1500</v>
      </c>
      <c r="J50" s="42">
        <f t="shared" si="4"/>
        <v>700</v>
      </c>
      <c r="K50" s="48">
        <f t="shared" si="7"/>
        <v>0.4</v>
      </c>
      <c r="L50" s="48">
        <f t="shared" si="7"/>
        <v>0.3953488372093023</v>
      </c>
      <c r="M50" s="48">
        <f t="shared" si="8"/>
        <v>0.42857142857142855</v>
      </c>
      <c r="N50" s="48">
        <f t="shared" si="8"/>
        <v>0.34615384615384615</v>
      </c>
      <c r="O50" s="51"/>
      <c r="P50" s="69"/>
      <c r="Q50" s="63"/>
      <c r="R50" s="63"/>
    </row>
    <row r="51" spans="1:18" ht="67.5" customHeight="1">
      <c r="A51" s="31" t="s">
        <v>349</v>
      </c>
      <c r="B51" s="55" t="s">
        <v>58</v>
      </c>
      <c r="C51" s="42">
        <v>4600</v>
      </c>
      <c r="D51" s="42">
        <v>3000</v>
      </c>
      <c r="E51" s="9">
        <v>1400</v>
      </c>
      <c r="F51" s="47">
        <v>700</v>
      </c>
      <c r="G51" s="42">
        <f t="shared" si="5"/>
        <v>6400</v>
      </c>
      <c r="H51" s="42">
        <f t="shared" si="2"/>
        <v>4200</v>
      </c>
      <c r="I51" s="42">
        <f t="shared" si="3"/>
        <v>2000</v>
      </c>
      <c r="J51" s="42">
        <f t="shared" si="4"/>
        <v>1000</v>
      </c>
      <c r="K51" s="48">
        <f t="shared" si="7"/>
        <v>0.391304347826087</v>
      </c>
      <c r="L51" s="48">
        <f t="shared" si="7"/>
        <v>0.4</v>
      </c>
      <c r="M51" s="48">
        <f t="shared" si="8"/>
        <v>0.42857142857142855</v>
      </c>
      <c r="N51" s="48">
        <f t="shared" si="8"/>
        <v>0.42857142857142855</v>
      </c>
      <c r="O51" s="49"/>
      <c r="P51" s="69"/>
      <c r="Q51" s="63"/>
      <c r="R51" s="63"/>
    </row>
    <row r="52" spans="1:18" ht="46.5" customHeight="1">
      <c r="A52" s="31" t="s">
        <v>350</v>
      </c>
      <c r="B52" s="55" t="s">
        <v>47</v>
      </c>
      <c r="C52" s="42">
        <v>3600</v>
      </c>
      <c r="D52" s="42">
        <v>1500</v>
      </c>
      <c r="E52" s="9"/>
      <c r="F52" s="47"/>
      <c r="G52" s="42">
        <f t="shared" si="5"/>
        <v>5000</v>
      </c>
      <c r="H52" s="42">
        <f t="shared" si="2"/>
        <v>2100</v>
      </c>
      <c r="I52" s="42">
        <f t="shared" si="3"/>
        <v>0</v>
      </c>
      <c r="J52" s="42">
        <f t="shared" si="4"/>
        <v>0</v>
      </c>
      <c r="K52" s="48">
        <f t="shared" si="7"/>
        <v>0.3888888888888889</v>
      </c>
      <c r="L52" s="48">
        <f t="shared" si="7"/>
        <v>0.4</v>
      </c>
      <c r="M52" s="48"/>
      <c r="N52" s="48"/>
      <c r="O52" s="49"/>
      <c r="P52" s="69"/>
      <c r="Q52" s="63"/>
      <c r="R52" s="63"/>
    </row>
    <row r="53" spans="1:18" ht="39.75" customHeight="1">
      <c r="A53" s="31" t="s">
        <v>351</v>
      </c>
      <c r="B53" s="10" t="s">
        <v>279</v>
      </c>
      <c r="C53" s="42">
        <v>2100</v>
      </c>
      <c r="D53" s="42">
        <v>1100</v>
      </c>
      <c r="E53" s="9">
        <v>550</v>
      </c>
      <c r="F53" s="47">
        <v>330</v>
      </c>
      <c r="G53" s="42">
        <f t="shared" si="5"/>
        <v>2900</v>
      </c>
      <c r="H53" s="42">
        <f t="shared" si="2"/>
        <v>1500</v>
      </c>
      <c r="I53" s="42">
        <f t="shared" si="3"/>
        <v>800</v>
      </c>
      <c r="J53" s="42">
        <f t="shared" si="4"/>
        <v>500</v>
      </c>
      <c r="K53" s="48">
        <f t="shared" si="7"/>
        <v>0.38095238095238093</v>
      </c>
      <c r="L53" s="48">
        <f t="shared" si="7"/>
        <v>0.36363636363636365</v>
      </c>
      <c r="M53" s="48">
        <f>(I53-E53)/E53</f>
        <v>0.45454545454545453</v>
      </c>
      <c r="N53" s="48">
        <f>(J53-F53)/F53</f>
        <v>0.5151515151515151</v>
      </c>
      <c r="O53" s="39"/>
      <c r="P53" s="69"/>
      <c r="Q53" s="63"/>
      <c r="R53" s="63"/>
    </row>
    <row r="54" spans="1:14" ht="39.75" customHeight="1">
      <c r="A54" s="31" t="s">
        <v>131</v>
      </c>
      <c r="B54" s="158" t="s">
        <v>226</v>
      </c>
      <c r="C54" s="42">
        <v>3600</v>
      </c>
      <c r="D54" s="42">
        <v>1500</v>
      </c>
      <c r="E54" s="9"/>
      <c r="F54" s="47"/>
      <c r="G54" s="42">
        <f t="shared" si="5"/>
        <v>5000</v>
      </c>
      <c r="H54" s="42">
        <f t="shared" si="2"/>
        <v>2100</v>
      </c>
      <c r="I54" s="42">
        <f t="shared" si="3"/>
        <v>0</v>
      </c>
      <c r="J54" s="42">
        <f t="shared" si="4"/>
        <v>0</v>
      </c>
      <c r="K54"/>
      <c r="L54"/>
      <c r="M54"/>
      <c r="N54"/>
    </row>
    <row r="55" spans="1:16" s="1" customFormat="1" ht="23.25" customHeight="1">
      <c r="A55" s="20">
        <v>13</v>
      </c>
      <c r="B55" s="14" t="s">
        <v>282</v>
      </c>
      <c r="C55" s="8"/>
      <c r="D55" s="8"/>
      <c r="E55" s="8"/>
      <c r="F55" s="8"/>
      <c r="G55" s="42">
        <f t="shared" si="5"/>
        <v>0</v>
      </c>
      <c r="H55" s="42">
        <f t="shared" si="2"/>
        <v>0</v>
      </c>
      <c r="I55" s="42">
        <f t="shared" si="3"/>
        <v>0</v>
      </c>
      <c r="J55" s="42">
        <f t="shared" si="4"/>
        <v>0</v>
      </c>
      <c r="K55" s="48"/>
      <c r="L55" s="48"/>
      <c r="M55" s="48"/>
      <c r="N55" s="48"/>
      <c r="O55" s="39"/>
      <c r="P55" s="69"/>
    </row>
    <row r="56" spans="1:18" ht="47.25">
      <c r="A56" s="20"/>
      <c r="B56" s="10" t="s">
        <v>280</v>
      </c>
      <c r="C56" s="42">
        <v>4000</v>
      </c>
      <c r="D56" s="8"/>
      <c r="E56" s="8"/>
      <c r="F56" s="8"/>
      <c r="G56" s="42">
        <f t="shared" si="5"/>
        <v>5600</v>
      </c>
      <c r="H56" s="42">
        <f t="shared" si="2"/>
        <v>0</v>
      </c>
      <c r="I56" s="42">
        <f t="shared" si="3"/>
        <v>0</v>
      </c>
      <c r="J56" s="42">
        <f t="shared" si="4"/>
        <v>0</v>
      </c>
      <c r="K56" s="48">
        <f>(G56-C56)/C56</f>
        <v>0.4</v>
      </c>
      <c r="L56" s="48"/>
      <c r="M56" s="48"/>
      <c r="N56" s="48"/>
      <c r="O56" s="52"/>
      <c r="P56" s="69"/>
      <c r="Q56" s="63"/>
      <c r="R56" s="63"/>
    </row>
    <row r="57" spans="1:18" s="1" customFormat="1" ht="23.25" customHeight="1">
      <c r="A57" s="20">
        <v>14</v>
      </c>
      <c r="B57" s="14" t="s">
        <v>281</v>
      </c>
      <c r="C57" s="8"/>
      <c r="D57" s="8"/>
      <c r="E57" s="8"/>
      <c r="F57" s="8"/>
      <c r="G57" s="42">
        <f t="shared" si="5"/>
        <v>0</v>
      </c>
      <c r="H57" s="42">
        <f t="shared" si="2"/>
        <v>0</v>
      </c>
      <c r="I57" s="42">
        <f t="shared" si="3"/>
        <v>0</v>
      </c>
      <c r="J57" s="42">
        <f t="shared" si="4"/>
        <v>0</v>
      </c>
      <c r="K57" s="48"/>
      <c r="L57" s="48"/>
      <c r="M57" s="48"/>
      <c r="N57" s="48"/>
      <c r="O57" s="39"/>
      <c r="P57" s="69"/>
      <c r="Q57"/>
      <c r="R57"/>
    </row>
    <row r="58" spans="1:18" ht="43.5" customHeight="1">
      <c r="A58" s="31" t="s">
        <v>353</v>
      </c>
      <c r="B58" s="10" t="s">
        <v>85</v>
      </c>
      <c r="C58" s="42">
        <v>14950</v>
      </c>
      <c r="D58" s="42">
        <v>7400</v>
      </c>
      <c r="E58" s="8"/>
      <c r="F58" s="8"/>
      <c r="G58" s="42">
        <f t="shared" si="5"/>
        <v>20900</v>
      </c>
      <c r="H58" s="42">
        <f t="shared" si="2"/>
        <v>10400</v>
      </c>
      <c r="I58" s="42">
        <f t="shared" si="3"/>
        <v>0</v>
      </c>
      <c r="J58" s="42">
        <f t="shared" si="4"/>
        <v>0</v>
      </c>
      <c r="K58" s="48">
        <f>(G58-C58)/C58</f>
        <v>0.3979933110367893</v>
      </c>
      <c r="L58" s="48">
        <f>(H58-D58)/D58</f>
        <v>0.40540540540540543</v>
      </c>
      <c r="M58" s="48"/>
      <c r="N58" s="48"/>
      <c r="O58" s="10"/>
      <c r="P58" s="69"/>
      <c r="Q58" s="63"/>
      <c r="R58" s="63"/>
    </row>
    <row r="59" spans="1:18" ht="46.5" customHeight="1">
      <c r="A59" s="31" t="s">
        <v>354</v>
      </c>
      <c r="B59" s="10" t="s">
        <v>406</v>
      </c>
      <c r="C59" s="42">
        <v>3700</v>
      </c>
      <c r="D59" s="42">
        <v>1900</v>
      </c>
      <c r="E59" s="8"/>
      <c r="F59" s="8"/>
      <c r="G59" s="42">
        <f t="shared" si="5"/>
        <v>5200</v>
      </c>
      <c r="H59" s="42">
        <f t="shared" si="2"/>
        <v>2700</v>
      </c>
      <c r="I59" s="42">
        <f t="shared" si="3"/>
        <v>0</v>
      </c>
      <c r="J59" s="42">
        <f t="shared" si="4"/>
        <v>0</v>
      </c>
      <c r="K59" s="48">
        <f>(G59-C59)/C59</f>
        <v>0.40540540540540543</v>
      </c>
      <c r="L59" s="48">
        <f>(H59-D59)/D59</f>
        <v>0.42105263157894735</v>
      </c>
      <c r="M59" s="48"/>
      <c r="N59" s="48"/>
      <c r="O59" s="10"/>
      <c r="P59" s="69"/>
      <c r="Q59" s="63"/>
      <c r="R59" s="63"/>
    </row>
    <row r="60" spans="1:18" s="3" customFormat="1" ht="20.25" customHeight="1">
      <c r="A60" s="20">
        <v>15</v>
      </c>
      <c r="B60" s="14" t="s">
        <v>399</v>
      </c>
      <c r="C60" s="9"/>
      <c r="D60" s="9"/>
      <c r="E60" s="9"/>
      <c r="F60" s="9"/>
      <c r="G60" s="42">
        <f t="shared" si="5"/>
        <v>0</v>
      </c>
      <c r="H60" s="42">
        <f t="shared" si="2"/>
        <v>0</v>
      </c>
      <c r="I60" s="42">
        <f t="shared" si="3"/>
        <v>0</v>
      </c>
      <c r="J60" s="42">
        <f t="shared" si="4"/>
        <v>0</v>
      </c>
      <c r="K60" s="48"/>
      <c r="L60" s="48"/>
      <c r="M60" s="48"/>
      <c r="N60" s="48"/>
      <c r="O60" s="39"/>
      <c r="P60" s="69"/>
      <c r="Q60"/>
      <c r="R60"/>
    </row>
    <row r="61" spans="1:18" s="3" customFormat="1" ht="58.5" customHeight="1">
      <c r="A61" s="31" t="s">
        <v>355</v>
      </c>
      <c r="B61" s="10" t="s">
        <v>407</v>
      </c>
      <c r="C61" s="42">
        <v>7900</v>
      </c>
      <c r="D61" s="42">
        <v>3800</v>
      </c>
      <c r="E61" s="9"/>
      <c r="F61" s="9"/>
      <c r="G61" s="42">
        <f t="shared" si="5"/>
        <v>11100</v>
      </c>
      <c r="H61" s="42">
        <f t="shared" si="2"/>
        <v>5300</v>
      </c>
      <c r="I61" s="42">
        <f t="shared" si="3"/>
        <v>0</v>
      </c>
      <c r="J61" s="42">
        <f t="shared" si="4"/>
        <v>0</v>
      </c>
      <c r="K61" s="48">
        <f aca="true" t="shared" si="9" ref="K61:L63">(G61-C61)/C61</f>
        <v>0.4050632911392405</v>
      </c>
      <c r="L61" s="48">
        <f t="shared" si="9"/>
        <v>0.39473684210526316</v>
      </c>
      <c r="M61" s="48"/>
      <c r="N61" s="48"/>
      <c r="O61" s="10"/>
      <c r="P61" s="69"/>
      <c r="Q61" s="63"/>
      <c r="R61" s="63"/>
    </row>
    <row r="62" spans="1:18" ht="46.5" customHeight="1">
      <c r="A62" s="31" t="s">
        <v>356</v>
      </c>
      <c r="B62" s="10" t="s">
        <v>59</v>
      </c>
      <c r="C62" s="42">
        <v>3800</v>
      </c>
      <c r="D62" s="42">
        <v>1900</v>
      </c>
      <c r="E62" s="9"/>
      <c r="F62" s="9"/>
      <c r="G62" s="42">
        <f t="shared" si="5"/>
        <v>5300</v>
      </c>
      <c r="H62" s="42">
        <f t="shared" si="2"/>
        <v>2700</v>
      </c>
      <c r="I62" s="42">
        <f t="shared" si="3"/>
        <v>0</v>
      </c>
      <c r="J62" s="42">
        <f t="shared" si="4"/>
        <v>0</v>
      </c>
      <c r="K62" s="48">
        <f t="shared" si="9"/>
        <v>0.39473684210526316</v>
      </c>
      <c r="L62" s="48">
        <f t="shared" si="9"/>
        <v>0.42105263157894735</v>
      </c>
      <c r="M62" s="48"/>
      <c r="N62" s="48"/>
      <c r="O62" s="10"/>
      <c r="P62" s="69"/>
      <c r="Q62" s="63"/>
      <c r="R62" s="63"/>
    </row>
    <row r="63" spans="1:18" ht="38.25" customHeight="1">
      <c r="A63" s="31" t="s">
        <v>357</v>
      </c>
      <c r="B63" s="10" t="s">
        <v>408</v>
      </c>
      <c r="C63" s="42">
        <v>3800</v>
      </c>
      <c r="D63" s="42">
        <v>1900</v>
      </c>
      <c r="E63" s="9"/>
      <c r="F63" s="9"/>
      <c r="G63" s="42">
        <f t="shared" si="5"/>
        <v>5300</v>
      </c>
      <c r="H63" s="42">
        <f t="shared" si="2"/>
        <v>2700</v>
      </c>
      <c r="I63" s="42">
        <f t="shared" si="3"/>
        <v>0</v>
      </c>
      <c r="J63" s="42">
        <f t="shared" si="4"/>
        <v>0</v>
      </c>
      <c r="K63" s="48">
        <f t="shared" si="9"/>
        <v>0.39473684210526316</v>
      </c>
      <c r="L63" s="48">
        <f t="shared" si="9"/>
        <v>0.42105263157894735</v>
      </c>
      <c r="M63" s="48"/>
      <c r="N63" s="48"/>
      <c r="O63" s="10"/>
      <c r="P63" s="69"/>
      <c r="Q63" s="63"/>
      <c r="R63" s="63"/>
    </row>
    <row r="64" spans="1:16" ht="19.5" customHeight="1">
      <c r="A64" s="20">
        <v>16</v>
      </c>
      <c r="B64" s="14" t="s">
        <v>352</v>
      </c>
      <c r="C64" s="9"/>
      <c r="D64" s="9"/>
      <c r="E64" s="9"/>
      <c r="F64" s="9"/>
      <c r="G64" s="42">
        <f t="shared" si="5"/>
        <v>0</v>
      </c>
      <c r="H64" s="42">
        <f t="shared" si="2"/>
        <v>0</v>
      </c>
      <c r="I64" s="42">
        <f t="shared" si="3"/>
        <v>0</v>
      </c>
      <c r="J64" s="42">
        <f t="shared" si="4"/>
        <v>0</v>
      </c>
      <c r="K64" s="48"/>
      <c r="L64" s="48"/>
      <c r="M64" s="48"/>
      <c r="N64" s="48"/>
      <c r="O64" s="39"/>
      <c r="P64" s="69"/>
    </row>
    <row r="65" spans="1:18" ht="39" customHeight="1">
      <c r="A65" s="20"/>
      <c r="B65" s="10" t="s">
        <v>283</v>
      </c>
      <c r="C65" s="42">
        <v>7590</v>
      </c>
      <c r="D65" s="42">
        <v>2450</v>
      </c>
      <c r="E65" s="9"/>
      <c r="F65" s="9"/>
      <c r="G65" s="42">
        <f t="shared" si="5"/>
        <v>10600</v>
      </c>
      <c r="H65" s="42">
        <f t="shared" si="2"/>
        <v>3400</v>
      </c>
      <c r="I65" s="42">
        <f t="shared" si="3"/>
        <v>0</v>
      </c>
      <c r="J65" s="42">
        <f t="shared" si="4"/>
        <v>0</v>
      </c>
      <c r="K65" s="48">
        <f>(G65-C65)/C65</f>
        <v>0.3965744400527009</v>
      </c>
      <c r="L65" s="48">
        <f>(H65-D65)/D65</f>
        <v>0.3877551020408163</v>
      </c>
      <c r="M65" s="48"/>
      <c r="N65" s="48"/>
      <c r="O65" s="39"/>
      <c r="P65" s="69"/>
      <c r="Q65" s="63"/>
      <c r="R65" s="63"/>
    </row>
    <row r="66" spans="1:16" ht="19.5" customHeight="1">
      <c r="A66" s="20">
        <v>17</v>
      </c>
      <c r="B66" s="14" t="s">
        <v>284</v>
      </c>
      <c r="C66" s="9"/>
      <c r="D66" s="9"/>
      <c r="E66" s="9"/>
      <c r="F66" s="9"/>
      <c r="G66" s="42">
        <f t="shared" si="5"/>
        <v>0</v>
      </c>
      <c r="H66" s="42">
        <f t="shared" si="2"/>
        <v>0</v>
      </c>
      <c r="I66" s="42">
        <f t="shared" si="3"/>
        <v>0</v>
      </c>
      <c r="J66" s="42">
        <f t="shared" si="4"/>
        <v>0</v>
      </c>
      <c r="K66" s="48"/>
      <c r="L66" s="48"/>
      <c r="M66" s="48"/>
      <c r="N66" s="48"/>
      <c r="O66" s="39"/>
      <c r="P66" s="69"/>
    </row>
    <row r="67" spans="1:19" ht="41.25" customHeight="1">
      <c r="A67" s="20"/>
      <c r="B67" s="10" t="s">
        <v>409</v>
      </c>
      <c r="C67" s="42">
        <v>4400</v>
      </c>
      <c r="D67" s="42">
        <v>2150</v>
      </c>
      <c r="E67" s="9">
        <v>1400</v>
      </c>
      <c r="F67" s="9"/>
      <c r="G67" s="42">
        <f t="shared" si="5"/>
        <v>6200</v>
      </c>
      <c r="H67" s="42">
        <f t="shared" si="2"/>
        <v>3000</v>
      </c>
      <c r="I67" s="42">
        <f t="shared" si="3"/>
        <v>2000</v>
      </c>
      <c r="J67" s="42">
        <f t="shared" si="4"/>
        <v>0</v>
      </c>
      <c r="K67" s="48">
        <f>(G67-C67)/C67</f>
        <v>0.4090909090909091</v>
      </c>
      <c r="L67" s="48">
        <f>(H67-D67)/D67</f>
        <v>0.3953488372093023</v>
      </c>
      <c r="M67" s="48">
        <f>(I67-E67)/E67</f>
        <v>0.42857142857142855</v>
      </c>
      <c r="N67" s="48"/>
      <c r="O67" s="10"/>
      <c r="P67" s="69"/>
      <c r="Q67" s="63"/>
      <c r="R67" s="63"/>
      <c r="S67" s="60"/>
    </row>
    <row r="68" spans="1:16" s="1" customFormat="1" ht="25.5" customHeight="1">
      <c r="A68" s="20">
        <v>18</v>
      </c>
      <c r="B68" s="14" t="s">
        <v>285</v>
      </c>
      <c r="C68" s="9"/>
      <c r="D68" s="9"/>
      <c r="E68" s="9"/>
      <c r="F68" s="9"/>
      <c r="G68" s="42">
        <f t="shared" si="5"/>
        <v>0</v>
      </c>
      <c r="H68" s="42">
        <f t="shared" si="2"/>
        <v>0</v>
      </c>
      <c r="I68" s="42">
        <f t="shared" si="3"/>
        <v>0</v>
      </c>
      <c r="J68" s="42">
        <f t="shared" si="4"/>
        <v>0</v>
      </c>
      <c r="K68" s="48"/>
      <c r="L68" s="48"/>
      <c r="M68" s="48"/>
      <c r="N68" s="48"/>
      <c r="O68" s="39"/>
      <c r="P68" s="69"/>
    </row>
    <row r="69" spans="1:18" ht="36.75" customHeight="1">
      <c r="A69" s="20"/>
      <c r="B69" s="10" t="s">
        <v>398</v>
      </c>
      <c r="C69" s="42">
        <v>4600</v>
      </c>
      <c r="D69" s="42">
        <v>2700</v>
      </c>
      <c r="E69" s="9"/>
      <c r="F69" s="9"/>
      <c r="G69" s="42">
        <f t="shared" si="5"/>
        <v>6400</v>
      </c>
      <c r="H69" s="42">
        <f t="shared" si="2"/>
        <v>3800</v>
      </c>
      <c r="I69" s="42">
        <f t="shared" si="3"/>
        <v>0</v>
      </c>
      <c r="J69" s="42">
        <f t="shared" si="4"/>
        <v>0</v>
      </c>
      <c r="K69" s="48">
        <f>(G69-C69)/C69</f>
        <v>0.391304347826087</v>
      </c>
      <c r="L69" s="48">
        <f>(H69-D69)/D69</f>
        <v>0.4074074074074074</v>
      </c>
      <c r="M69" s="48"/>
      <c r="N69" s="48"/>
      <c r="O69" s="10"/>
      <c r="P69" s="69"/>
      <c r="Q69" s="63"/>
      <c r="R69" s="63"/>
    </row>
    <row r="70" spans="1:16" s="1" customFormat="1" ht="44.25" customHeight="1">
      <c r="A70" s="20">
        <v>19</v>
      </c>
      <c r="B70" s="14" t="s">
        <v>60</v>
      </c>
      <c r="C70" s="9"/>
      <c r="D70" s="9"/>
      <c r="E70" s="9"/>
      <c r="F70" s="9"/>
      <c r="G70" s="42">
        <f t="shared" si="5"/>
        <v>0</v>
      </c>
      <c r="H70" s="42">
        <f t="shared" si="2"/>
        <v>0</v>
      </c>
      <c r="I70" s="42">
        <f t="shared" si="3"/>
        <v>0</v>
      </c>
      <c r="J70" s="42">
        <f t="shared" si="4"/>
        <v>0</v>
      </c>
      <c r="K70" s="48"/>
      <c r="L70" s="48"/>
      <c r="M70" s="48"/>
      <c r="N70" s="48"/>
      <c r="O70" s="14"/>
      <c r="P70" s="69"/>
    </row>
    <row r="71" spans="1:18" ht="30.75" customHeight="1">
      <c r="A71" s="31" t="s">
        <v>358</v>
      </c>
      <c r="B71" s="10" t="s">
        <v>312</v>
      </c>
      <c r="C71" s="42">
        <v>3400</v>
      </c>
      <c r="D71" s="42">
        <v>2000</v>
      </c>
      <c r="E71" s="9">
        <v>850</v>
      </c>
      <c r="F71" s="9"/>
      <c r="G71" s="42">
        <f t="shared" si="5"/>
        <v>4800</v>
      </c>
      <c r="H71" s="42">
        <f t="shared" si="2"/>
        <v>2800</v>
      </c>
      <c r="I71" s="42">
        <f t="shared" si="3"/>
        <v>1200</v>
      </c>
      <c r="J71" s="42">
        <f t="shared" si="4"/>
        <v>0</v>
      </c>
      <c r="K71" s="48">
        <f aca="true" t="shared" si="10" ref="K71:M72">(G71-C71)/C71</f>
        <v>0.4117647058823529</v>
      </c>
      <c r="L71" s="48">
        <f t="shared" si="10"/>
        <v>0.4</v>
      </c>
      <c r="M71" s="48">
        <f t="shared" si="10"/>
        <v>0.4117647058823529</v>
      </c>
      <c r="N71" s="48"/>
      <c r="O71" s="39"/>
      <c r="P71" s="69"/>
      <c r="Q71" s="63"/>
      <c r="R71" s="63"/>
    </row>
    <row r="72" spans="1:19" ht="47.25">
      <c r="A72" s="31" t="s">
        <v>359</v>
      </c>
      <c r="B72" s="10" t="s">
        <v>133</v>
      </c>
      <c r="C72" s="42">
        <v>6700</v>
      </c>
      <c r="D72" s="42">
        <v>2900</v>
      </c>
      <c r="E72" s="9">
        <v>1450</v>
      </c>
      <c r="F72" s="9"/>
      <c r="G72" s="42">
        <f t="shared" si="5"/>
        <v>9400</v>
      </c>
      <c r="H72" s="42">
        <f t="shared" si="2"/>
        <v>4100</v>
      </c>
      <c r="I72" s="42">
        <f t="shared" si="3"/>
        <v>2000</v>
      </c>
      <c r="J72" s="42">
        <f t="shared" si="4"/>
        <v>0</v>
      </c>
      <c r="K72" s="48">
        <f t="shared" si="10"/>
        <v>0.40298507462686567</v>
      </c>
      <c r="L72" s="48">
        <f t="shared" si="10"/>
        <v>0.41379310344827586</v>
      </c>
      <c r="M72" s="48">
        <f t="shared" si="10"/>
        <v>0.3793103448275862</v>
      </c>
      <c r="N72" s="48"/>
      <c r="O72" s="10"/>
      <c r="P72" s="69"/>
      <c r="Q72" s="63"/>
      <c r="R72" s="63"/>
      <c r="S72" s="60"/>
    </row>
    <row r="73" spans="1:16" s="3" customFormat="1" ht="25.5" customHeight="1">
      <c r="A73" s="20">
        <v>20</v>
      </c>
      <c r="B73" s="14" t="s">
        <v>286</v>
      </c>
      <c r="C73" s="9"/>
      <c r="D73" s="9"/>
      <c r="E73" s="9"/>
      <c r="F73" s="9"/>
      <c r="G73" s="42">
        <f t="shared" si="5"/>
        <v>0</v>
      </c>
      <c r="H73" s="42">
        <f t="shared" si="2"/>
        <v>0</v>
      </c>
      <c r="I73" s="42">
        <f t="shared" si="3"/>
        <v>0</v>
      </c>
      <c r="J73" s="42">
        <f t="shared" si="4"/>
        <v>0</v>
      </c>
      <c r="K73" s="48"/>
      <c r="L73" s="48"/>
      <c r="M73" s="48"/>
      <c r="N73" s="48"/>
      <c r="O73" s="39"/>
      <c r="P73" s="69"/>
    </row>
    <row r="74" spans="1:18" ht="37.5" customHeight="1">
      <c r="A74" s="31" t="s">
        <v>360</v>
      </c>
      <c r="B74" s="10" t="s">
        <v>410</v>
      </c>
      <c r="C74" s="42">
        <v>6000</v>
      </c>
      <c r="D74" s="42"/>
      <c r="E74" s="9"/>
      <c r="F74" s="9"/>
      <c r="G74" s="42">
        <f t="shared" si="5"/>
        <v>8400</v>
      </c>
      <c r="H74" s="42">
        <f aca="true" t="shared" si="11" ref="H74:H137">+ROUND(D74*1.4,-2)</f>
        <v>0</v>
      </c>
      <c r="I74" s="42">
        <f aca="true" t="shared" si="12" ref="I74:I137">+ROUND(E74*1.4,-2)</f>
        <v>0</v>
      </c>
      <c r="J74" s="42">
        <f aca="true" t="shared" si="13" ref="J74:J137">+ROUND(F74*1.4,-2)</f>
        <v>0</v>
      </c>
      <c r="K74" s="48">
        <f>(G74-C74)/C74</f>
        <v>0.4</v>
      </c>
      <c r="L74" s="48"/>
      <c r="M74" s="48"/>
      <c r="N74" s="48"/>
      <c r="O74" s="10"/>
      <c r="P74" s="69"/>
      <c r="Q74" s="63"/>
      <c r="R74" s="63"/>
    </row>
    <row r="75" spans="1:18" ht="45" customHeight="1">
      <c r="A75" s="31" t="s">
        <v>361</v>
      </c>
      <c r="B75" s="10" t="s">
        <v>411</v>
      </c>
      <c r="C75" s="42">
        <v>4400</v>
      </c>
      <c r="D75" s="42">
        <v>2400</v>
      </c>
      <c r="E75" s="9"/>
      <c r="F75" s="9"/>
      <c r="G75" s="42">
        <f aca="true" t="shared" si="14" ref="G75:G138">+ROUND(C75*1.4,-2)</f>
        <v>6200</v>
      </c>
      <c r="H75" s="42">
        <f t="shared" si="11"/>
        <v>3400</v>
      </c>
      <c r="I75" s="42">
        <f t="shared" si="12"/>
        <v>0</v>
      </c>
      <c r="J75" s="42">
        <f t="shared" si="13"/>
        <v>0</v>
      </c>
      <c r="K75" s="48">
        <f>(G75-C75)/C75</f>
        <v>0.4090909090909091</v>
      </c>
      <c r="L75" s="48">
        <f>(H75-D75)/D75</f>
        <v>0.4166666666666667</v>
      </c>
      <c r="M75" s="48"/>
      <c r="N75" s="48"/>
      <c r="O75" s="10"/>
      <c r="P75" s="69"/>
      <c r="Q75" s="63"/>
      <c r="R75" s="63"/>
    </row>
    <row r="76" spans="1:16" ht="19.5" customHeight="1">
      <c r="A76" s="20">
        <v>21</v>
      </c>
      <c r="B76" s="14" t="s">
        <v>287</v>
      </c>
      <c r="C76" s="9"/>
      <c r="D76" s="9"/>
      <c r="E76" s="9"/>
      <c r="F76" s="9"/>
      <c r="G76" s="42">
        <f t="shared" si="14"/>
        <v>0</v>
      </c>
      <c r="H76" s="42">
        <f t="shared" si="11"/>
        <v>0</v>
      </c>
      <c r="I76" s="42">
        <f t="shared" si="12"/>
        <v>0</v>
      </c>
      <c r="J76" s="42">
        <f t="shared" si="13"/>
        <v>0</v>
      </c>
      <c r="K76" s="48"/>
      <c r="L76" s="48"/>
      <c r="M76" s="48"/>
      <c r="N76" s="48"/>
      <c r="O76" s="39"/>
      <c r="P76" s="69"/>
    </row>
    <row r="77" spans="1:18" ht="42.75" customHeight="1">
      <c r="A77" s="20"/>
      <c r="B77" s="10" t="s">
        <v>84</v>
      </c>
      <c r="C77" s="42">
        <v>5200</v>
      </c>
      <c r="D77" s="42">
        <v>2800</v>
      </c>
      <c r="E77" s="9"/>
      <c r="F77" s="9"/>
      <c r="G77" s="42">
        <f t="shared" si="14"/>
        <v>7300</v>
      </c>
      <c r="H77" s="42">
        <f t="shared" si="11"/>
        <v>3900</v>
      </c>
      <c r="I77" s="42">
        <f t="shared" si="12"/>
        <v>0</v>
      </c>
      <c r="J77" s="42">
        <f t="shared" si="13"/>
        <v>0</v>
      </c>
      <c r="K77" s="48">
        <f>(G77-C77)/C77</f>
        <v>0.40384615384615385</v>
      </c>
      <c r="L77" s="48">
        <f>(H77-D77)/D77</f>
        <v>0.39285714285714285</v>
      </c>
      <c r="M77" s="48"/>
      <c r="N77" s="48"/>
      <c r="O77" s="39"/>
      <c r="P77" s="69"/>
      <c r="Q77" s="63"/>
      <c r="R77" s="63"/>
    </row>
    <row r="78" spans="1:18" s="3" customFormat="1" ht="18" customHeight="1">
      <c r="A78" s="20">
        <v>22</v>
      </c>
      <c r="B78" s="14" t="s">
        <v>288</v>
      </c>
      <c r="C78" s="9"/>
      <c r="D78" s="9"/>
      <c r="E78" s="9"/>
      <c r="F78" s="9"/>
      <c r="G78" s="42">
        <f t="shared" si="14"/>
        <v>0</v>
      </c>
      <c r="H78" s="42">
        <f t="shared" si="11"/>
        <v>0</v>
      </c>
      <c r="I78" s="42">
        <f t="shared" si="12"/>
        <v>0</v>
      </c>
      <c r="J78" s="42">
        <f t="shared" si="13"/>
        <v>0</v>
      </c>
      <c r="K78" s="48"/>
      <c r="L78" s="48"/>
      <c r="M78" s="48"/>
      <c r="N78" s="48"/>
      <c r="O78" s="39"/>
      <c r="P78" s="69"/>
      <c r="Q78" s="63"/>
      <c r="R78" s="63"/>
    </row>
    <row r="79" spans="1:18" ht="53.25" customHeight="1">
      <c r="A79" s="161" t="s">
        <v>135</v>
      </c>
      <c r="B79" s="10" t="s">
        <v>134</v>
      </c>
      <c r="C79" s="42">
        <v>4200</v>
      </c>
      <c r="D79" s="42">
        <v>2050</v>
      </c>
      <c r="E79" s="9"/>
      <c r="F79" s="9"/>
      <c r="G79" s="42">
        <f t="shared" si="14"/>
        <v>5900</v>
      </c>
      <c r="H79" s="42">
        <f t="shared" si="11"/>
        <v>2900</v>
      </c>
      <c r="I79" s="42">
        <f t="shared" si="12"/>
        <v>0</v>
      </c>
      <c r="J79" s="42">
        <f t="shared" si="13"/>
        <v>0</v>
      </c>
      <c r="K79" s="48">
        <f>(G79-C79)/C79</f>
        <v>0.40476190476190477</v>
      </c>
      <c r="L79" s="48">
        <f>(H79-D79)/D79</f>
        <v>0.4146341463414634</v>
      </c>
      <c r="M79" s="48"/>
      <c r="N79" s="48"/>
      <c r="O79" s="10"/>
      <c r="P79" s="69"/>
      <c r="Q79" s="63"/>
      <c r="R79" s="63"/>
    </row>
    <row r="80" spans="1:18" ht="53.25" customHeight="1">
      <c r="A80" s="161" t="s">
        <v>136</v>
      </c>
      <c r="B80" s="10" t="s">
        <v>137</v>
      </c>
      <c r="C80" s="42">
        <v>4200</v>
      </c>
      <c r="D80" s="42">
        <v>2050</v>
      </c>
      <c r="E80" s="9"/>
      <c r="F80" s="9"/>
      <c r="G80" s="42">
        <f t="shared" si="14"/>
        <v>5900</v>
      </c>
      <c r="H80" s="42">
        <f t="shared" si="11"/>
        <v>2900</v>
      </c>
      <c r="I80" s="42">
        <f t="shared" si="12"/>
        <v>0</v>
      </c>
      <c r="J80" s="42">
        <f t="shared" si="13"/>
        <v>0</v>
      </c>
      <c r="K80" s="48">
        <f>(G80-C80)/C80</f>
        <v>0.40476190476190477</v>
      </c>
      <c r="L80" s="48">
        <f>(H80-D80)/D80</f>
        <v>0.4146341463414634</v>
      </c>
      <c r="M80" s="48"/>
      <c r="N80" s="48"/>
      <c r="O80" s="10"/>
      <c r="P80" s="69"/>
      <c r="Q80" s="63"/>
      <c r="R80" s="63"/>
    </row>
    <row r="81" spans="1:18" s="3" customFormat="1" ht="25.5" customHeight="1">
      <c r="A81" s="20">
        <v>23</v>
      </c>
      <c r="B81" s="10" t="s">
        <v>319</v>
      </c>
      <c r="C81" s="9"/>
      <c r="D81" s="9"/>
      <c r="E81" s="9"/>
      <c r="F81" s="9"/>
      <c r="G81" s="42">
        <f t="shared" si="14"/>
        <v>0</v>
      </c>
      <c r="H81" s="42">
        <f t="shared" si="11"/>
        <v>0</v>
      </c>
      <c r="I81" s="42">
        <f t="shared" si="12"/>
        <v>0</v>
      </c>
      <c r="J81" s="42">
        <f t="shared" si="13"/>
        <v>0</v>
      </c>
      <c r="K81" s="48"/>
      <c r="L81" s="48"/>
      <c r="M81" s="48"/>
      <c r="N81" s="48"/>
      <c r="O81" s="39"/>
      <c r="P81" s="69"/>
      <c r="Q81" s="63"/>
      <c r="R81" s="63"/>
    </row>
    <row r="82" spans="1:18" ht="75.75" customHeight="1">
      <c r="A82" s="20"/>
      <c r="B82" s="10" t="s">
        <v>83</v>
      </c>
      <c r="C82" s="42">
        <v>4140</v>
      </c>
      <c r="D82" s="42">
        <v>1900</v>
      </c>
      <c r="E82" s="9"/>
      <c r="F82" s="9"/>
      <c r="G82" s="42">
        <f t="shared" si="14"/>
        <v>5800</v>
      </c>
      <c r="H82" s="42">
        <f t="shared" si="11"/>
        <v>2700</v>
      </c>
      <c r="I82" s="42">
        <f t="shared" si="12"/>
        <v>0</v>
      </c>
      <c r="J82" s="42">
        <f t="shared" si="13"/>
        <v>0</v>
      </c>
      <c r="K82" s="48">
        <f>(G82-C82)/C82</f>
        <v>0.40096618357487923</v>
      </c>
      <c r="L82" s="48">
        <f>(H82-D82)/D82</f>
        <v>0.42105263157894735</v>
      </c>
      <c r="M82" s="48"/>
      <c r="N82" s="48"/>
      <c r="O82" s="10"/>
      <c r="P82" s="69"/>
      <c r="Q82" s="63"/>
      <c r="R82" s="63"/>
    </row>
    <row r="83" spans="1:18" s="3" customFormat="1" ht="25.5" customHeight="1">
      <c r="A83" s="20">
        <v>24</v>
      </c>
      <c r="B83" s="14" t="s">
        <v>289</v>
      </c>
      <c r="C83" s="9"/>
      <c r="D83" s="9"/>
      <c r="E83" s="9"/>
      <c r="F83" s="9"/>
      <c r="G83" s="42">
        <f t="shared" si="14"/>
        <v>0</v>
      </c>
      <c r="H83" s="42">
        <f t="shared" si="11"/>
        <v>0</v>
      </c>
      <c r="I83" s="42">
        <f t="shared" si="12"/>
        <v>0</v>
      </c>
      <c r="J83" s="42">
        <f t="shared" si="13"/>
        <v>0</v>
      </c>
      <c r="K83" s="48"/>
      <c r="L83" s="48"/>
      <c r="M83" s="48"/>
      <c r="N83" s="48"/>
      <c r="O83" s="39"/>
      <c r="P83" s="69"/>
      <c r="Q83" s="63"/>
      <c r="R83" s="63"/>
    </row>
    <row r="84" spans="1:18" ht="60.75" customHeight="1">
      <c r="A84" s="20"/>
      <c r="B84" s="10" t="s">
        <v>82</v>
      </c>
      <c r="C84" s="42">
        <v>5900</v>
      </c>
      <c r="D84" s="42">
        <v>2800</v>
      </c>
      <c r="E84" s="9"/>
      <c r="F84" s="9"/>
      <c r="G84" s="42">
        <f t="shared" si="14"/>
        <v>8300</v>
      </c>
      <c r="H84" s="42">
        <f t="shared" si="11"/>
        <v>3900</v>
      </c>
      <c r="I84" s="42">
        <f t="shared" si="12"/>
        <v>0</v>
      </c>
      <c r="J84" s="42">
        <f t="shared" si="13"/>
        <v>0</v>
      </c>
      <c r="K84" s="48">
        <f>(G84-C84)/C84</f>
        <v>0.4067796610169492</v>
      </c>
      <c r="L84" s="48">
        <f>(H84-D84)/D84</f>
        <v>0.39285714285714285</v>
      </c>
      <c r="M84" s="48"/>
      <c r="N84" s="48"/>
      <c r="O84" s="39"/>
      <c r="P84" s="69"/>
      <c r="Q84" s="63"/>
      <c r="R84" s="63"/>
    </row>
    <row r="85" spans="1:18" s="3" customFormat="1" ht="25.5" customHeight="1">
      <c r="A85" s="20">
        <v>25</v>
      </c>
      <c r="B85" s="14" t="s">
        <v>290</v>
      </c>
      <c r="C85" s="9"/>
      <c r="D85" s="9"/>
      <c r="E85" s="9"/>
      <c r="F85" s="9"/>
      <c r="G85" s="42">
        <f t="shared" si="14"/>
        <v>0</v>
      </c>
      <c r="H85" s="42">
        <f t="shared" si="11"/>
        <v>0</v>
      </c>
      <c r="I85" s="42">
        <f t="shared" si="12"/>
        <v>0</v>
      </c>
      <c r="J85" s="42">
        <f t="shared" si="13"/>
        <v>0</v>
      </c>
      <c r="K85" s="48"/>
      <c r="L85" s="48"/>
      <c r="M85" s="48"/>
      <c r="N85" s="48"/>
      <c r="O85" s="39"/>
      <c r="P85" s="69"/>
      <c r="Q85" s="63"/>
      <c r="R85" s="63"/>
    </row>
    <row r="86" spans="1:18" ht="53.25" customHeight="1">
      <c r="A86" s="31" t="s">
        <v>362</v>
      </c>
      <c r="B86" s="10" t="s">
        <v>81</v>
      </c>
      <c r="C86" s="42">
        <v>4100</v>
      </c>
      <c r="D86" s="42">
        <v>1950</v>
      </c>
      <c r="E86" s="9"/>
      <c r="F86" s="9"/>
      <c r="G86" s="42">
        <f t="shared" si="14"/>
        <v>5700</v>
      </c>
      <c r="H86" s="42">
        <f t="shared" si="11"/>
        <v>2700</v>
      </c>
      <c r="I86" s="42">
        <f t="shared" si="12"/>
        <v>0</v>
      </c>
      <c r="J86" s="42">
        <f t="shared" si="13"/>
        <v>0</v>
      </c>
      <c r="K86" s="48">
        <f>(G86-C86)/C86</f>
        <v>0.3902439024390244</v>
      </c>
      <c r="L86" s="48">
        <f>(H86-D86)/D86</f>
        <v>0.38461538461538464</v>
      </c>
      <c r="M86" s="48"/>
      <c r="N86" s="48"/>
      <c r="O86" s="10"/>
      <c r="P86" s="69"/>
      <c r="Q86" s="63"/>
      <c r="R86" s="63"/>
    </row>
    <row r="87" spans="1:18" ht="57.75" customHeight="1">
      <c r="A87" s="31" t="s">
        <v>363</v>
      </c>
      <c r="B87" s="10" t="s">
        <v>61</v>
      </c>
      <c r="C87" s="42">
        <v>4100</v>
      </c>
      <c r="D87" s="42"/>
      <c r="E87" s="9"/>
      <c r="F87" s="9"/>
      <c r="G87" s="42">
        <f t="shared" si="14"/>
        <v>5700</v>
      </c>
      <c r="H87" s="42">
        <f t="shared" si="11"/>
        <v>0</v>
      </c>
      <c r="I87" s="42">
        <f t="shared" si="12"/>
        <v>0</v>
      </c>
      <c r="J87" s="42">
        <f t="shared" si="13"/>
        <v>0</v>
      </c>
      <c r="K87" s="48">
        <f>(G87-C87)/C87</f>
        <v>0.3902439024390244</v>
      </c>
      <c r="L87" s="48"/>
      <c r="M87" s="48"/>
      <c r="N87" s="48"/>
      <c r="O87" s="10"/>
      <c r="P87" s="69"/>
      <c r="Q87" s="63"/>
      <c r="R87" s="63"/>
    </row>
    <row r="88" spans="1:18" s="3" customFormat="1" ht="20.25" customHeight="1">
      <c r="A88" s="20">
        <v>26</v>
      </c>
      <c r="B88" s="14" t="s">
        <v>291</v>
      </c>
      <c r="C88" s="9"/>
      <c r="D88" s="9"/>
      <c r="E88" s="9"/>
      <c r="F88" s="9"/>
      <c r="G88" s="42">
        <f t="shared" si="14"/>
        <v>0</v>
      </c>
      <c r="H88" s="42">
        <f t="shared" si="11"/>
        <v>0</v>
      </c>
      <c r="I88" s="42">
        <f t="shared" si="12"/>
        <v>0</v>
      </c>
      <c r="J88" s="42">
        <f t="shared" si="13"/>
        <v>0</v>
      </c>
      <c r="K88" s="48"/>
      <c r="L88" s="48"/>
      <c r="M88" s="48"/>
      <c r="N88" s="48"/>
      <c r="O88" s="39"/>
      <c r="P88" s="69"/>
      <c r="Q88" s="63"/>
      <c r="R88" s="63"/>
    </row>
    <row r="89" spans="1:19" ht="43.5" customHeight="1">
      <c r="A89" s="31" t="s">
        <v>364</v>
      </c>
      <c r="B89" s="10" t="s">
        <v>80</v>
      </c>
      <c r="C89" s="42">
        <v>6300</v>
      </c>
      <c r="D89" s="42">
        <v>3000</v>
      </c>
      <c r="E89" s="9"/>
      <c r="F89" s="9"/>
      <c r="G89" s="42">
        <f t="shared" si="14"/>
        <v>8800</v>
      </c>
      <c r="H89" s="42">
        <f t="shared" si="11"/>
        <v>4200</v>
      </c>
      <c r="I89" s="42">
        <f t="shared" si="12"/>
        <v>0</v>
      </c>
      <c r="J89" s="42">
        <f t="shared" si="13"/>
        <v>0</v>
      </c>
      <c r="K89" s="48">
        <f aca="true" t="shared" si="15" ref="K89:L92">(G89-C89)/C89</f>
        <v>0.3968253968253968</v>
      </c>
      <c r="L89" s="48">
        <f t="shared" si="15"/>
        <v>0.4</v>
      </c>
      <c r="M89" s="48"/>
      <c r="N89" s="48"/>
      <c r="O89" s="10"/>
      <c r="P89" s="69"/>
      <c r="Q89" s="63"/>
      <c r="R89" s="63"/>
      <c r="S89" s="3"/>
    </row>
    <row r="90" spans="1:19" ht="54" customHeight="1">
      <c r="A90" s="31" t="s">
        <v>365</v>
      </c>
      <c r="B90" s="10" t="s">
        <v>48</v>
      </c>
      <c r="C90" s="42">
        <v>4350</v>
      </c>
      <c r="D90" s="42">
        <v>2050</v>
      </c>
      <c r="E90" s="9"/>
      <c r="F90" s="9"/>
      <c r="G90" s="42">
        <f t="shared" si="14"/>
        <v>6100</v>
      </c>
      <c r="H90" s="42">
        <f t="shared" si="11"/>
        <v>2900</v>
      </c>
      <c r="I90" s="42">
        <f t="shared" si="12"/>
        <v>0</v>
      </c>
      <c r="J90" s="42">
        <f t="shared" si="13"/>
        <v>0</v>
      </c>
      <c r="K90" s="48">
        <f t="shared" si="15"/>
        <v>0.40229885057471265</v>
      </c>
      <c r="L90" s="48">
        <f t="shared" si="15"/>
        <v>0.4146341463414634</v>
      </c>
      <c r="M90" s="48"/>
      <c r="N90" s="48"/>
      <c r="O90" s="10"/>
      <c r="P90" s="69"/>
      <c r="Q90" s="63"/>
      <c r="R90" s="63"/>
      <c r="S90" s="3"/>
    </row>
    <row r="91" spans="1:18" ht="63" customHeight="1">
      <c r="A91" s="24">
        <v>27</v>
      </c>
      <c r="B91" s="34" t="s">
        <v>412</v>
      </c>
      <c r="C91" s="42">
        <v>6300</v>
      </c>
      <c r="D91" s="42">
        <v>3000</v>
      </c>
      <c r="E91" s="9"/>
      <c r="F91" s="9"/>
      <c r="G91" s="42">
        <f t="shared" si="14"/>
        <v>8800</v>
      </c>
      <c r="H91" s="42">
        <f t="shared" si="11"/>
        <v>4200</v>
      </c>
      <c r="I91" s="42">
        <f t="shared" si="12"/>
        <v>0</v>
      </c>
      <c r="J91" s="42">
        <f t="shared" si="13"/>
        <v>0</v>
      </c>
      <c r="K91" s="48">
        <f t="shared" si="15"/>
        <v>0.3968253968253968</v>
      </c>
      <c r="L91" s="48">
        <f t="shared" si="15"/>
        <v>0.4</v>
      </c>
      <c r="M91" s="48"/>
      <c r="N91" s="48"/>
      <c r="O91" s="34"/>
      <c r="P91" s="69"/>
      <c r="Q91" s="63"/>
      <c r="R91" s="63"/>
    </row>
    <row r="92" spans="1:18" ht="55.5" customHeight="1">
      <c r="A92" s="24">
        <v>28</v>
      </c>
      <c r="B92" s="14" t="s">
        <v>79</v>
      </c>
      <c r="C92" s="42">
        <v>4000</v>
      </c>
      <c r="D92" s="42">
        <v>1800</v>
      </c>
      <c r="E92" s="9"/>
      <c r="F92" s="9"/>
      <c r="G92" s="42">
        <f t="shared" si="14"/>
        <v>5600</v>
      </c>
      <c r="H92" s="42">
        <f t="shared" si="11"/>
        <v>2500</v>
      </c>
      <c r="I92" s="42">
        <f t="shared" si="12"/>
        <v>0</v>
      </c>
      <c r="J92" s="42">
        <f t="shared" si="13"/>
        <v>0</v>
      </c>
      <c r="K92" s="48">
        <f t="shared" si="15"/>
        <v>0.4</v>
      </c>
      <c r="L92" s="48">
        <f t="shared" si="15"/>
        <v>0.3888888888888889</v>
      </c>
      <c r="M92" s="48"/>
      <c r="N92" s="48"/>
      <c r="O92" s="39"/>
      <c r="P92" s="69"/>
      <c r="Q92" s="63"/>
      <c r="R92" s="63"/>
    </row>
    <row r="93" spans="1:18" s="3" customFormat="1" ht="25.5" customHeight="1">
      <c r="A93" s="20">
        <v>29</v>
      </c>
      <c r="B93" s="14" t="s">
        <v>292</v>
      </c>
      <c r="C93" s="9"/>
      <c r="D93" s="9"/>
      <c r="E93" s="9"/>
      <c r="F93" s="9"/>
      <c r="G93" s="42">
        <f t="shared" si="14"/>
        <v>0</v>
      </c>
      <c r="H93" s="42">
        <f t="shared" si="11"/>
        <v>0</v>
      </c>
      <c r="I93" s="42">
        <f t="shared" si="12"/>
        <v>0</v>
      </c>
      <c r="J93" s="42">
        <f t="shared" si="13"/>
        <v>0</v>
      </c>
      <c r="K93" s="48"/>
      <c r="L93" s="48"/>
      <c r="M93" s="48"/>
      <c r="N93" s="48"/>
      <c r="O93" s="39"/>
      <c r="P93" s="69"/>
      <c r="Q93" s="63"/>
      <c r="R93" s="63"/>
    </row>
    <row r="94" spans="1:19" ht="60.75" customHeight="1">
      <c r="A94" s="31" t="s">
        <v>366</v>
      </c>
      <c r="B94" s="10" t="s">
        <v>227</v>
      </c>
      <c r="C94" s="9">
        <v>4000</v>
      </c>
      <c r="D94" s="9">
        <v>2000</v>
      </c>
      <c r="E94" s="9">
        <v>1050</v>
      </c>
      <c r="F94" s="9">
        <v>510</v>
      </c>
      <c r="G94" s="42">
        <f t="shared" si="14"/>
        <v>5600</v>
      </c>
      <c r="H94" s="42">
        <f t="shared" si="11"/>
        <v>2800</v>
      </c>
      <c r="I94" s="42">
        <f t="shared" si="12"/>
        <v>1500</v>
      </c>
      <c r="J94" s="42">
        <f t="shared" si="13"/>
        <v>700</v>
      </c>
      <c r="K94" s="48">
        <f aca="true" t="shared" si="16" ref="K94:N97">(G94-C94)/C94</f>
        <v>0.4</v>
      </c>
      <c r="L94" s="48">
        <f t="shared" si="16"/>
        <v>0.4</v>
      </c>
      <c r="M94" s="48">
        <f t="shared" si="16"/>
        <v>0.42857142857142855</v>
      </c>
      <c r="N94" s="48">
        <f t="shared" si="16"/>
        <v>0.37254901960784315</v>
      </c>
      <c r="O94" s="10"/>
      <c r="P94" s="69"/>
      <c r="Q94" s="63"/>
      <c r="R94" s="63"/>
      <c r="S94" s="60"/>
    </row>
    <row r="95" spans="1:19" s="3" customFormat="1" ht="66.75" customHeight="1">
      <c r="A95" s="31" t="s">
        <v>367</v>
      </c>
      <c r="B95" s="10" t="s">
        <v>228</v>
      </c>
      <c r="C95" s="9">
        <v>3850</v>
      </c>
      <c r="D95" s="9">
        <v>1950</v>
      </c>
      <c r="E95" s="9">
        <v>1000</v>
      </c>
      <c r="F95" s="9">
        <v>500</v>
      </c>
      <c r="G95" s="42">
        <f t="shared" si="14"/>
        <v>5400</v>
      </c>
      <c r="H95" s="42">
        <f t="shared" si="11"/>
        <v>2700</v>
      </c>
      <c r="I95" s="42">
        <f t="shared" si="12"/>
        <v>1400</v>
      </c>
      <c r="J95" s="42">
        <f t="shared" si="13"/>
        <v>700</v>
      </c>
      <c r="K95" s="48">
        <f t="shared" si="16"/>
        <v>0.4025974025974026</v>
      </c>
      <c r="L95" s="48">
        <f t="shared" si="16"/>
        <v>0.38461538461538464</v>
      </c>
      <c r="M95" s="48">
        <f t="shared" si="16"/>
        <v>0.4</v>
      </c>
      <c r="N95" s="48">
        <f t="shared" si="16"/>
        <v>0.4</v>
      </c>
      <c r="O95" s="39"/>
      <c r="P95" s="69"/>
      <c r="Q95" s="63"/>
      <c r="R95" s="63"/>
      <c r="S95" s="59"/>
    </row>
    <row r="96" spans="1:18" ht="47.25" customHeight="1">
      <c r="A96" s="31" t="s">
        <v>368</v>
      </c>
      <c r="B96" s="10" t="s">
        <v>413</v>
      </c>
      <c r="C96" s="9">
        <v>1500</v>
      </c>
      <c r="D96" s="9">
        <v>750</v>
      </c>
      <c r="E96" s="9">
        <v>420</v>
      </c>
      <c r="F96" s="9">
        <v>360</v>
      </c>
      <c r="G96" s="42">
        <f t="shared" si="14"/>
        <v>2100</v>
      </c>
      <c r="H96" s="42">
        <f t="shared" si="11"/>
        <v>1100</v>
      </c>
      <c r="I96" s="42">
        <f t="shared" si="12"/>
        <v>600</v>
      </c>
      <c r="J96" s="42">
        <f t="shared" si="13"/>
        <v>500</v>
      </c>
      <c r="K96" s="48">
        <f t="shared" si="16"/>
        <v>0.4</v>
      </c>
      <c r="L96" s="48">
        <f t="shared" si="16"/>
        <v>0.4666666666666667</v>
      </c>
      <c r="M96" s="48">
        <f t="shared" si="16"/>
        <v>0.42857142857142855</v>
      </c>
      <c r="N96" s="48">
        <f t="shared" si="16"/>
        <v>0.3888888888888889</v>
      </c>
      <c r="O96" s="10"/>
      <c r="P96" s="69"/>
      <c r="Q96" s="63"/>
      <c r="R96" s="63"/>
    </row>
    <row r="97" spans="1:19" ht="51.75" customHeight="1">
      <c r="A97" s="31" t="s">
        <v>139</v>
      </c>
      <c r="B97" s="10" t="s">
        <v>414</v>
      </c>
      <c r="C97" s="9">
        <v>1300</v>
      </c>
      <c r="D97" s="9">
        <v>650</v>
      </c>
      <c r="E97" s="9">
        <v>370</v>
      </c>
      <c r="F97" s="9">
        <v>250</v>
      </c>
      <c r="G97" s="42">
        <f t="shared" si="14"/>
        <v>1800</v>
      </c>
      <c r="H97" s="42">
        <f t="shared" si="11"/>
        <v>900</v>
      </c>
      <c r="I97" s="42">
        <f t="shared" si="12"/>
        <v>500</v>
      </c>
      <c r="J97" s="42">
        <f t="shared" si="13"/>
        <v>400</v>
      </c>
      <c r="K97" s="48">
        <f t="shared" si="16"/>
        <v>0.38461538461538464</v>
      </c>
      <c r="L97" s="48">
        <f t="shared" si="16"/>
        <v>0.38461538461538464</v>
      </c>
      <c r="M97" s="48">
        <f t="shared" si="16"/>
        <v>0.35135135135135137</v>
      </c>
      <c r="N97" s="48">
        <f t="shared" si="16"/>
        <v>0.6</v>
      </c>
      <c r="O97" s="10"/>
      <c r="P97" s="69"/>
      <c r="Q97" s="63"/>
      <c r="R97" s="63"/>
      <c r="S97" s="60"/>
    </row>
    <row r="98" spans="1:18" s="3" customFormat="1" ht="25.5" customHeight="1">
      <c r="A98" s="20">
        <v>30</v>
      </c>
      <c r="B98" s="14" t="s">
        <v>293</v>
      </c>
      <c r="C98" s="9"/>
      <c r="D98" s="9"/>
      <c r="E98" s="9"/>
      <c r="F98" s="9"/>
      <c r="G98" s="42">
        <f t="shared" si="14"/>
        <v>0</v>
      </c>
      <c r="H98" s="42">
        <f t="shared" si="11"/>
        <v>0</v>
      </c>
      <c r="I98" s="42">
        <f t="shared" si="12"/>
        <v>0</v>
      </c>
      <c r="J98" s="42">
        <f t="shared" si="13"/>
        <v>0</v>
      </c>
      <c r="K98" s="48"/>
      <c r="L98" s="48"/>
      <c r="M98" s="48"/>
      <c r="N98" s="48"/>
      <c r="O98" s="39"/>
      <c r="P98" s="69"/>
      <c r="Q98" s="63"/>
      <c r="R98" s="63"/>
    </row>
    <row r="99" spans="1:18" ht="57.75" customHeight="1">
      <c r="A99" s="31" t="s">
        <v>369</v>
      </c>
      <c r="B99" s="10" t="s">
        <v>78</v>
      </c>
      <c r="C99" s="42">
        <v>5700</v>
      </c>
      <c r="D99" s="42">
        <v>2800</v>
      </c>
      <c r="E99" s="9">
        <v>1400</v>
      </c>
      <c r="F99" s="47">
        <v>800</v>
      </c>
      <c r="G99" s="42">
        <f t="shared" si="14"/>
        <v>8000</v>
      </c>
      <c r="H99" s="42">
        <f t="shared" si="11"/>
        <v>3900</v>
      </c>
      <c r="I99" s="42">
        <f t="shared" si="12"/>
        <v>2000</v>
      </c>
      <c r="J99" s="42">
        <f t="shared" si="13"/>
        <v>1100</v>
      </c>
      <c r="K99" s="48">
        <f aca="true" t="shared" si="17" ref="K99:N101">(G99-C99)/C99</f>
        <v>0.40350877192982454</v>
      </c>
      <c r="L99" s="48">
        <f t="shared" si="17"/>
        <v>0.39285714285714285</v>
      </c>
      <c r="M99" s="48">
        <f t="shared" si="17"/>
        <v>0.42857142857142855</v>
      </c>
      <c r="N99" s="48">
        <f t="shared" si="17"/>
        <v>0.375</v>
      </c>
      <c r="O99" s="10"/>
      <c r="P99" s="69"/>
      <c r="Q99" s="63"/>
      <c r="R99" s="63"/>
    </row>
    <row r="100" spans="1:18" ht="57.75" customHeight="1">
      <c r="A100" s="31" t="s">
        <v>370</v>
      </c>
      <c r="B100" s="10" t="s">
        <v>40</v>
      </c>
      <c r="C100" s="42">
        <v>4550</v>
      </c>
      <c r="D100" s="42">
        <v>2100</v>
      </c>
      <c r="E100" s="9">
        <v>1100</v>
      </c>
      <c r="F100" s="47">
        <v>680</v>
      </c>
      <c r="G100" s="42">
        <f t="shared" si="14"/>
        <v>6400</v>
      </c>
      <c r="H100" s="42">
        <f t="shared" si="11"/>
        <v>2900</v>
      </c>
      <c r="I100" s="42">
        <f t="shared" si="12"/>
        <v>1500</v>
      </c>
      <c r="J100" s="42">
        <f t="shared" si="13"/>
        <v>1000</v>
      </c>
      <c r="K100" s="48">
        <f t="shared" si="17"/>
        <v>0.4065934065934066</v>
      </c>
      <c r="L100" s="48">
        <f t="shared" si="17"/>
        <v>0.38095238095238093</v>
      </c>
      <c r="M100" s="48">
        <f t="shared" si="17"/>
        <v>0.36363636363636365</v>
      </c>
      <c r="N100" s="48">
        <f t="shared" si="17"/>
        <v>0.47058823529411764</v>
      </c>
      <c r="O100" s="10"/>
      <c r="P100" s="69"/>
      <c r="Q100" s="63"/>
      <c r="R100" s="63"/>
    </row>
    <row r="101" spans="1:19" ht="42" customHeight="1">
      <c r="A101" s="31" t="s">
        <v>371</v>
      </c>
      <c r="B101" s="10" t="s">
        <v>243</v>
      </c>
      <c r="C101" s="42">
        <v>1650</v>
      </c>
      <c r="D101" s="42">
        <v>1150</v>
      </c>
      <c r="E101" s="9">
        <v>520</v>
      </c>
      <c r="F101" s="47">
        <v>330</v>
      </c>
      <c r="G101" s="42">
        <f t="shared" si="14"/>
        <v>2300</v>
      </c>
      <c r="H101" s="42">
        <f t="shared" si="11"/>
        <v>1600</v>
      </c>
      <c r="I101" s="42">
        <f t="shared" si="12"/>
        <v>700</v>
      </c>
      <c r="J101" s="42">
        <f t="shared" si="13"/>
        <v>500</v>
      </c>
      <c r="K101" s="48">
        <f t="shared" si="17"/>
        <v>0.3939393939393939</v>
      </c>
      <c r="L101" s="48">
        <f t="shared" si="17"/>
        <v>0.391304347826087</v>
      </c>
      <c r="M101" s="48">
        <f t="shared" si="17"/>
        <v>0.34615384615384615</v>
      </c>
      <c r="N101" s="48">
        <f t="shared" si="17"/>
        <v>0.5151515151515151</v>
      </c>
      <c r="O101" s="39"/>
      <c r="P101" s="69"/>
      <c r="Q101" s="63"/>
      <c r="R101" s="63"/>
      <c r="S101" s="60"/>
    </row>
    <row r="102" spans="1:18" ht="54" customHeight="1">
      <c r="A102" s="24">
        <v>31</v>
      </c>
      <c r="B102" s="35" t="s">
        <v>77</v>
      </c>
      <c r="C102" s="143">
        <v>2150</v>
      </c>
      <c r="D102" s="143">
        <v>1250</v>
      </c>
      <c r="E102" s="143">
        <v>520</v>
      </c>
      <c r="F102" s="9"/>
      <c r="G102" s="42">
        <f t="shared" si="14"/>
        <v>3000</v>
      </c>
      <c r="H102" s="42">
        <f t="shared" si="11"/>
        <v>1800</v>
      </c>
      <c r="I102" s="42">
        <f t="shared" si="12"/>
        <v>700</v>
      </c>
      <c r="J102" s="42">
        <f t="shared" si="13"/>
        <v>0</v>
      </c>
      <c r="K102" s="48">
        <f aca="true" t="shared" si="18" ref="K102:M103">(G102-C102)/C102</f>
        <v>0.3953488372093023</v>
      </c>
      <c r="L102" s="48">
        <f t="shared" si="18"/>
        <v>0.44</v>
      </c>
      <c r="M102" s="48">
        <f t="shared" si="18"/>
        <v>0.34615384615384615</v>
      </c>
      <c r="N102" s="48"/>
      <c r="O102" s="35"/>
      <c r="P102" s="69"/>
      <c r="Q102" s="63"/>
      <c r="R102" s="63"/>
    </row>
    <row r="103" spans="1:18" ht="49.5" customHeight="1">
      <c r="A103" s="24">
        <v>32</v>
      </c>
      <c r="B103" s="53" t="s">
        <v>76</v>
      </c>
      <c r="C103" s="143">
        <v>2350</v>
      </c>
      <c r="D103" s="143">
        <v>1100</v>
      </c>
      <c r="E103" s="144">
        <v>520</v>
      </c>
      <c r="F103" s="9"/>
      <c r="G103" s="42">
        <f t="shared" si="14"/>
        <v>3300</v>
      </c>
      <c r="H103" s="42">
        <f t="shared" si="11"/>
        <v>1500</v>
      </c>
      <c r="I103" s="42">
        <f t="shared" si="12"/>
        <v>700</v>
      </c>
      <c r="J103" s="42">
        <f t="shared" si="13"/>
        <v>0</v>
      </c>
      <c r="K103" s="48">
        <f t="shared" si="18"/>
        <v>0.40425531914893614</v>
      </c>
      <c r="L103" s="48">
        <f t="shared" si="18"/>
        <v>0.36363636363636365</v>
      </c>
      <c r="M103" s="48">
        <f t="shared" si="18"/>
        <v>0.34615384615384615</v>
      </c>
      <c r="N103" s="48"/>
      <c r="O103" s="39"/>
      <c r="P103" s="69"/>
      <c r="Q103" s="63"/>
      <c r="R103" s="63"/>
    </row>
    <row r="104" spans="1:18" s="3" customFormat="1" ht="45" customHeight="1">
      <c r="A104" s="24">
        <v>33</v>
      </c>
      <c r="B104" s="41" t="s">
        <v>64</v>
      </c>
      <c r="C104" s="9"/>
      <c r="D104" s="9"/>
      <c r="E104" s="9"/>
      <c r="F104" s="9"/>
      <c r="G104" s="42">
        <f t="shared" si="14"/>
        <v>0</v>
      </c>
      <c r="H104" s="42">
        <f t="shared" si="11"/>
        <v>0</v>
      </c>
      <c r="I104" s="42">
        <f t="shared" si="12"/>
        <v>0</v>
      </c>
      <c r="J104" s="42">
        <f t="shared" si="13"/>
        <v>0</v>
      </c>
      <c r="K104" s="48"/>
      <c r="L104" s="48"/>
      <c r="M104" s="48"/>
      <c r="N104" s="48"/>
      <c r="O104" s="41"/>
      <c r="P104" s="69"/>
      <c r="Q104" s="63"/>
      <c r="R104" s="63"/>
    </row>
    <row r="105" spans="1:18" ht="44.25" customHeight="1">
      <c r="A105" s="31" t="s">
        <v>65</v>
      </c>
      <c r="B105" s="10" t="s">
        <v>75</v>
      </c>
      <c r="C105" s="143">
        <v>4100</v>
      </c>
      <c r="D105" s="143">
        <v>1700</v>
      </c>
      <c r="E105" s="144"/>
      <c r="F105" s="145"/>
      <c r="G105" s="42">
        <f t="shared" si="14"/>
        <v>5700</v>
      </c>
      <c r="H105" s="42">
        <f t="shared" si="11"/>
        <v>2400</v>
      </c>
      <c r="I105" s="42">
        <f t="shared" si="12"/>
        <v>0</v>
      </c>
      <c r="J105" s="42">
        <f t="shared" si="13"/>
        <v>0</v>
      </c>
      <c r="K105" s="48">
        <f aca="true" t="shared" si="19" ref="K105:L107">(G105-C105)/C105</f>
        <v>0.3902439024390244</v>
      </c>
      <c r="L105" s="48">
        <f t="shared" si="19"/>
        <v>0.4117647058823529</v>
      </c>
      <c r="M105" s="48"/>
      <c r="N105" s="48"/>
      <c r="O105" s="39"/>
      <c r="P105" s="69"/>
      <c r="Q105" s="63"/>
      <c r="R105" s="63"/>
    </row>
    <row r="106" spans="1:18" ht="24" customHeight="1">
      <c r="A106" s="31" t="s">
        <v>66</v>
      </c>
      <c r="B106" s="10" t="s">
        <v>244</v>
      </c>
      <c r="C106" s="143">
        <v>2200</v>
      </c>
      <c r="D106" s="143">
        <v>1100</v>
      </c>
      <c r="E106" s="144">
        <v>750</v>
      </c>
      <c r="F106" s="145">
        <v>630</v>
      </c>
      <c r="G106" s="42">
        <f t="shared" si="14"/>
        <v>3100</v>
      </c>
      <c r="H106" s="42">
        <f t="shared" si="11"/>
        <v>1500</v>
      </c>
      <c r="I106" s="42">
        <f t="shared" si="12"/>
        <v>1100</v>
      </c>
      <c r="J106" s="42">
        <f t="shared" si="13"/>
        <v>900</v>
      </c>
      <c r="K106" s="48">
        <f t="shared" si="19"/>
        <v>0.4090909090909091</v>
      </c>
      <c r="L106" s="48">
        <f t="shared" si="19"/>
        <v>0.36363636363636365</v>
      </c>
      <c r="M106" s="48">
        <f>(I106-E106)/E106</f>
        <v>0.4666666666666667</v>
      </c>
      <c r="N106" s="48">
        <f>(J106-F106)/F106</f>
        <v>0.42857142857142855</v>
      </c>
      <c r="O106" s="39"/>
      <c r="P106" s="69"/>
      <c r="Q106" s="63"/>
      <c r="R106" s="63"/>
    </row>
    <row r="107" spans="1:18" ht="49.5" customHeight="1">
      <c r="A107" s="50" t="s">
        <v>415</v>
      </c>
      <c r="B107" s="35" t="s">
        <v>49</v>
      </c>
      <c r="C107" s="143">
        <v>4000</v>
      </c>
      <c r="D107" s="143">
        <v>2200</v>
      </c>
      <c r="E107" s="144">
        <v>1100</v>
      </c>
      <c r="F107" s="145">
        <v>650</v>
      </c>
      <c r="G107" s="42">
        <f t="shared" si="14"/>
        <v>5600</v>
      </c>
      <c r="H107" s="42">
        <f t="shared" si="11"/>
        <v>3100</v>
      </c>
      <c r="I107" s="42">
        <f t="shared" si="12"/>
        <v>1500</v>
      </c>
      <c r="J107" s="42">
        <f t="shared" si="13"/>
        <v>900</v>
      </c>
      <c r="K107" s="48">
        <f t="shared" si="19"/>
        <v>0.4</v>
      </c>
      <c r="L107" s="48">
        <f t="shared" si="19"/>
        <v>0.4090909090909091</v>
      </c>
      <c r="M107" s="48">
        <f>(I107-E107)/E107</f>
        <v>0.36363636363636365</v>
      </c>
      <c r="N107" s="48">
        <f>(J107-F107)/F107</f>
        <v>0.38461538461538464</v>
      </c>
      <c r="O107" s="50"/>
      <c r="P107" s="69"/>
      <c r="Q107" s="63"/>
      <c r="R107" s="63"/>
    </row>
    <row r="108" spans="1:18" s="3" customFormat="1" ht="39" customHeight="1">
      <c r="A108" s="50" t="s">
        <v>416</v>
      </c>
      <c r="B108" s="14" t="s">
        <v>294</v>
      </c>
      <c r="C108" s="9"/>
      <c r="D108" s="9"/>
      <c r="E108" s="9"/>
      <c r="F108" s="9"/>
      <c r="G108" s="42">
        <f t="shared" si="14"/>
        <v>0</v>
      </c>
      <c r="H108" s="42">
        <f t="shared" si="11"/>
        <v>0</v>
      </c>
      <c r="I108" s="42">
        <f t="shared" si="12"/>
        <v>0</v>
      </c>
      <c r="J108" s="42">
        <f t="shared" si="13"/>
        <v>0</v>
      </c>
      <c r="K108" s="48"/>
      <c r="L108" s="48"/>
      <c r="M108" s="48"/>
      <c r="N108" s="48"/>
      <c r="O108" s="50"/>
      <c r="P108" s="69"/>
      <c r="Q108" s="63"/>
      <c r="R108" s="63"/>
    </row>
    <row r="109" spans="1:19" ht="30.75" customHeight="1">
      <c r="A109" s="30" t="s">
        <v>15</v>
      </c>
      <c r="B109" s="10" t="s">
        <v>50</v>
      </c>
      <c r="C109" s="9">
        <v>2500</v>
      </c>
      <c r="D109" s="9">
        <v>1400</v>
      </c>
      <c r="E109" s="9">
        <v>700</v>
      </c>
      <c r="F109" s="9"/>
      <c r="G109" s="42">
        <f t="shared" si="14"/>
        <v>3500</v>
      </c>
      <c r="H109" s="42">
        <f t="shared" si="11"/>
        <v>2000</v>
      </c>
      <c r="I109" s="42">
        <f t="shared" si="12"/>
        <v>1000</v>
      </c>
      <c r="J109" s="42">
        <f t="shared" si="13"/>
        <v>0</v>
      </c>
      <c r="K109" s="48">
        <f aca="true" t="shared" si="20" ref="K109:M111">(G109-C109)/C109</f>
        <v>0.4</v>
      </c>
      <c r="L109" s="48">
        <f t="shared" si="20"/>
        <v>0.42857142857142855</v>
      </c>
      <c r="M109" s="48">
        <f t="shared" si="20"/>
        <v>0.42857142857142855</v>
      </c>
      <c r="N109" s="48"/>
      <c r="O109" s="10"/>
      <c r="P109" s="69"/>
      <c r="Q109" s="63"/>
      <c r="R109" s="63"/>
      <c r="S109" s="60"/>
    </row>
    <row r="110" spans="1:19" ht="42.75" customHeight="1">
      <c r="A110" s="30" t="s">
        <v>16</v>
      </c>
      <c r="B110" s="10" t="s">
        <v>417</v>
      </c>
      <c r="C110" s="9">
        <v>1650</v>
      </c>
      <c r="D110" s="9">
        <v>900</v>
      </c>
      <c r="E110" s="9">
        <v>470</v>
      </c>
      <c r="F110" s="9"/>
      <c r="G110" s="42">
        <f t="shared" si="14"/>
        <v>2300</v>
      </c>
      <c r="H110" s="42">
        <f t="shared" si="11"/>
        <v>1300</v>
      </c>
      <c r="I110" s="42">
        <f t="shared" si="12"/>
        <v>700</v>
      </c>
      <c r="J110" s="42">
        <f t="shared" si="13"/>
        <v>0</v>
      </c>
      <c r="K110" s="48">
        <f t="shared" si="20"/>
        <v>0.3939393939393939</v>
      </c>
      <c r="L110" s="48">
        <f t="shared" si="20"/>
        <v>0.4444444444444444</v>
      </c>
      <c r="M110" s="48">
        <f t="shared" si="20"/>
        <v>0.48936170212765956</v>
      </c>
      <c r="N110" s="48"/>
      <c r="O110" s="10"/>
      <c r="P110" s="69"/>
      <c r="Q110" s="63"/>
      <c r="R110" s="63"/>
      <c r="S110" s="60"/>
    </row>
    <row r="111" spans="1:19" ht="42" customHeight="1">
      <c r="A111" s="24">
        <v>36</v>
      </c>
      <c r="B111" s="14" t="s">
        <v>17</v>
      </c>
      <c r="C111" s="42">
        <v>3500</v>
      </c>
      <c r="D111" s="42">
        <v>1650</v>
      </c>
      <c r="E111" s="9">
        <v>950</v>
      </c>
      <c r="F111" s="9"/>
      <c r="G111" s="42">
        <f t="shared" si="14"/>
        <v>4900</v>
      </c>
      <c r="H111" s="42">
        <f t="shared" si="11"/>
        <v>2300</v>
      </c>
      <c r="I111" s="42">
        <f t="shared" si="12"/>
        <v>1300</v>
      </c>
      <c r="J111" s="42">
        <f t="shared" si="13"/>
        <v>0</v>
      </c>
      <c r="K111" s="48">
        <f t="shared" si="20"/>
        <v>0.4</v>
      </c>
      <c r="L111" s="48">
        <f t="shared" si="20"/>
        <v>0.3939393939393939</v>
      </c>
      <c r="M111" s="48">
        <f t="shared" si="20"/>
        <v>0.3684210526315789</v>
      </c>
      <c r="N111" s="48"/>
      <c r="O111" s="35"/>
      <c r="P111" s="69"/>
      <c r="Q111" s="63"/>
      <c r="R111" s="63"/>
      <c r="S111" s="60"/>
    </row>
    <row r="112" spans="1:18" s="3" customFormat="1" ht="19.5" customHeight="1">
      <c r="A112" s="20">
        <v>37</v>
      </c>
      <c r="B112" s="14" t="s">
        <v>295</v>
      </c>
      <c r="C112" s="9"/>
      <c r="D112" s="9"/>
      <c r="E112" s="9"/>
      <c r="F112" s="9"/>
      <c r="G112" s="42">
        <f t="shared" si="14"/>
        <v>0</v>
      </c>
      <c r="H112" s="42">
        <f t="shared" si="11"/>
        <v>0</v>
      </c>
      <c r="I112" s="42">
        <f t="shared" si="12"/>
        <v>0</v>
      </c>
      <c r="J112" s="42">
        <f t="shared" si="13"/>
        <v>0</v>
      </c>
      <c r="K112" s="48"/>
      <c r="L112" s="48"/>
      <c r="M112" s="48"/>
      <c r="N112" s="48"/>
      <c r="O112" s="39"/>
      <c r="P112" s="69"/>
      <c r="Q112" s="63"/>
      <c r="R112" s="63"/>
    </row>
    <row r="113" spans="1:19" ht="51.75" customHeight="1">
      <c r="A113" s="31" t="s">
        <v>18</v>
      </c>
      <c r="B113" s="10" t="s">
        <v>74</v>
      </c>
      <c r="C113" s="42">
        <v>3300</v>
      </c>
      <c r="D113" s="42">
        <v>1600</v>
      </c>
      <c r="E113" s="9">
        <v>920</v>
      </c>
      <c r="F113" s="47">
        <v>450</v>
      </c>
      <c r="G113" s="42">
        <f t="shared" si="14"/>
        <v>4600</v>
      </c>
      <c r="H113" s="42">
        <f t="shared" si="11"/>
        <v>2200</v>
      </c>
      <c r="I113" s="42">
        <f t="shared" si="12"/>
        <v>1300</v>
      </c>
      <c r="J113" s="42">
        <f t="shared" si="13"/>
        <v>600</v>
      </c>
      <c r="K113" s="48">
        <f aca="true" t="shared" si="21" ref="K113:N114">(G113-C113)/C113</f>
        <v>0.3939393939393939</v>
      </c>
      <c r="L113" s="48">
        <f t="shared" si="21"/>
        <v>0.375</v>
      </c>
      <c r="M113" s="48">
        <f t="shared" si="21"/>
        <v>0.41304347826086957</v>
      </c>
      <c r="N113" s="48">
        <f t="shared" si="21"/>
        <v>0.3333333333333333</v>
      </c>
      <c r="O113" s="10"/>
      <c r="P113" s="69"/>
      <c r="Q113" s="63"/>
      <c r="R113" s="63"/>
      <c r="S113" s="60"/>
    </row>
    <row r="114" spans="1:18" ht="62.25" customHeight="1">
      <c r="A114" s="31" t="s">
        <v>19</v>
      </c>
      <c r="B114" s="10" t="s">
        <v>73</v>
      </c>
      <c r="C114" s="42">
        <v>2350</v>
      </c>
      <c r="D114" s="42">
        <v>1100</v>
      </c>
      <c r="E114" s="9">
        <v>480</v>
      </c>
      <c r="F114" s="47">
        <v>260</v>
      </c>
      <c r="G114" s="42">
        <f t="shared" si="14"/>
        <v>3300</v>
      </c>
      <c r="H114" s="42">
        <f t="shared" si="11"/>
        <v>1500</v>
      </c>
      <c r="I114" s="42">
        <f t="shared" si="12"/>
        <v>700</v>
      </c>
      <c r="J114" s="42">
        <f t="shared" si="13"/>
        <v>400</v>
      </c>
      <c r="K114" s="48">
        <f t="shared" si="21"/>
        <v>0.40425531914893614</v>
      </c>
      <c r="L114" s="48">
        <f t="shared" si="21"/>
        <v>0.36363636363636365</v>
      </c>
      <c r="M114" s="48">
        <f t="shared" si="21"/>
        <v>0.4583333333333333</v>
      </c>
      <c r="N114" s="48">
        <f t="shared" si="21"/>
        <v>0.5384615384615384</v>
      </c>
      <c r="O114" s="10"/>
      <c r="P114" s="69"/>
      <c r="Q114" s="63"/>
      <c r="R114" s="63"/>
    </row>
    <row r="115" spans="1:18" ht="57.75" customHeight="1">
      <c r="A115" s="24">
        <v>38</v>
      </c>
      <c r="B115" s="35" t="s">
        <v>418</v>
      </c>
      <c r="C115" s="42">
        <v>2550</v>
      </c>
      <c r="D115" s="42">
        <v>800</v>
      </c>
      <c r="E115" s="9"/>
      <c r="F115" s="9"/>
      <c r="G115" s="42">
        <f t="shared" si="14"/>
        <v>3600</v>
      </c>
      <c r="H115" s="42">
        <f t="shared" si="11"/>
        <v>1100</v>
      </c>
      <c r="I115" s="42">
        <f t="shared" si="12"/>
        <v>0</v>
      </c>
      <c r="J115" s="42">
        <f t="shared" si="13"/>
        <v>0</v>
      </c>
      <c r="K115" s="48">
        <f>(G115-C115)/C115</f>
        <v>0.4117647058823529</v>
      </c>
      <c r="L115" s="48">
        <f>(H115-D115)/D115</f>
        <v>0.375</v>
      </c>
      <c r="M115" s="48"/>
      <c r="N115" s="48"/>
      <c r="O115" s="35"/>
      <c r="P115" s="69"/>
      <c r="Q115" s="63"/>
      <c r="R115" s="63"/>
    </row>
    <row r="116" spans="1:18" s="3" customFormat="1" ht="21.75" customHeight="1">
      <c r="A116" s="20">
        <v>39</v>
      </c>
      <c r="B116" s="14" t="s">
        <v>296</v>
      </c>
      <c r="C116" s="9"/>
      <c r="D116" s="9"/>
      <c r="E116" s="9"/>
      <c r="F116" s="9"/>
      <c r="G116" s="42">
        <f t="shared" si="14"/>
        <v>0</v>
      </c>
      <c r="H116" s="42">
        <f t="shared" si="11"/>
        <v>0</v>
      </c>
      <c r="I116" s="42">
        <f t="shared" si="12"/>
        <v>0</v>
      </c>
      <c r="J116" s="42">
        <f t="shared" si="13"/>
        <v>0</v>
      </c>
      <c r="K116" s="48"/>
      <c r="L116" s="48"/>
      <c r="M116" s="48"/>
      <c r="N116" s="48"/>
      <c r="O116" s="39"/>
      <c r="P116" s="69"/>
      <c r="Q116" s="63"/>
      <c r="R116" s="63"/>
    </row>
    <row r="117" spans="1:19" ht="39" customHeight="1">
      <c r="A117" s="31" t="s">
        <v>372</v>
      </c>
      <c r="B117" s="10" t="s">
        <v>20</v>
      </c>
      <c r="C117" s="42">
        <v>1700</v>
      </c>
      <c r="D117" s="42">
        <v>830</v>
      </c>
      <c r="E117" s="9">
        <v>460</v>
      </c>
      <c r="F117" s="47">
        <v>230</v>
      </c>
      <c r="G117" s="42">
        <f t="shared" si="14"/>
        <v>2400</v>
      </c>
      <c r="H117" s="42">
        <f t="shared" si="11"/>
        <v>1200</v>
      </c>
      <c r="I117" s="42">
        <f t="shared" si="12"/>
        <v>600</v>
      </c>
      <c r="J117" s="42">
        <f t="shared" si="13"/>
        <v>300</v>
      </c>
      <c r="K117" s="48">
        <f aca="true" t="shared" si="22" ref="K117:N119">(G117-C117)/C117</f>
        <v>0.4117647058823529</v>
      </c>
      <c r="L117" s="48">
        <f t="shared" si="22"/>
        <v>0.4457831325301205</v>
      </c>
      <c r="M117" s="48">
        <f t="shared" si="22"/>
        <v>0.30434782608695654</v>
      </c>
      <c r="N117" s="48">
        <f t="shared" si="22"/>
        <v>0.30434782608695654</v>
      </c>
      <c r="O117" s="10"/>
      <c r="P117" s="69"/>
      <c r="Q117" s="63"/>
      <c r="R117" s="63"/>
      <c r="S117" s="60"/>
    </row>
    <row r="118" spans="1:18" ht="54.75" customHeight="1">
      <c r="A118" s="31" t="s">
        <v>373</v>
      </c>
      <c r="B118" s="10" t="s">
        <v>51</v>
      </c>
      <c r="C118" s="42">
        <v>1200</v>
      </c>
      <c r="D118" s="42">
        <v>520</v>
      </c>
      <c r="E118" s="9">
        <v>280</v>
      </c>
      <c r="F118" s="47">
        <v>160</v>
      </c>
      <c r="G118" s="42">
        <f t="shared" si="14"/>
        <v>1700</v>
      </c>
      <c r="H118" s="42">
        <f t="shared" si="11"/>
        <v>700</v>
      </c>
      <c r="I118" s="42">
        <f t="shared" si="12"/>
        <v>400</v>
      </c>
      <c r="J118" s="42">
        <f t="shared" si="13"/>
        <v>200</v>
      </c>
      <c r="K118" s="48">
        <f t="shared" si="22"/>
        <v>0.4166666666666667</v>
      </c>
      <c r="L118" s="48">
        <f t="shared" si="22"/>
        <v>0.34615384615384615</v>
      </c>
      <c r="M118" s="48">
        <f t="shared" si="22"/>
        <v>0.42857142857142855</v>
      </c>
      <c r="N118" s="48">
        <f t="shared" si="22"/>
        <v>0.25</v>
      </c>
      <c r="O118" s="10"/>
      <c r="P118" s="69"/>
      <c r="Q118" s="63"/>
      <c r="R118" s="63"/>
    </row>
    <row r="119" spans="1:19" ht="41.25" customHeight="1">
      <c r="A119" s="31" t="s">
        <v>374</v>
      </c>
      <c r="B119" s="10" t="s">
        <v>21</v>
      </c>
      <c r="C119" s="42">
        <v>1100</v>
      </c>
      <c r="D119" s="42">
        <v>490</v>
      </c>
      <c r="E119" s="9">
        <v>260</v>
      </c>
      <c r="F119" s="47">
        <v>150</v>
      </c>
      <c r="G119" s="42">
        <f t="shared" si="14"/>
        <v>1500</v>
      </c>
      <c r="H119" s="42">
        <f t="shared" si="11"/>
        <v>700</v>
      </c>
      <c r="I119" s="42">
        <f t="shared" si="12"/>
        <v>400</v>
      </c>
      <c r="J119" s="42">
        <f t="shared" si="13"/>
        <v>200</v>
      </c>
      <c r="K119" s="48">
        <f t="shared" si="22"/>
        <v>0.36363636363636365</v>
      </c>
      <c r="L119" s="48">
        <f t="shared" si="22"/>
        <v>0.42857142857142855</v>
      </c>
      <c r="M119" s="48">
        <f t="shared" si="22"/>
        <v>0.5384615384615384</v>
      </c>
      <c r="N119" s="48">
        <f t="shared" si="22"/>
        <v>0.3333333333333333</v>
      </c>
      <c r="O119" s="10"/>
      <c r="P119" s="69"/>
      <c r="Q119" s="63"/>
      <c r="R119" s="63"/>
      <c r="S119" s="60"/>
    </row>
    <row r="120" spans="1:18" s="1" customFormat="1" ht="34.5" customHeight="1">
      <c r="A120" s="20">
        <v>40</v>
      </c>
      <c r="B120" s="14" t="s">
        <v>419</v>
      </c>
      <c r="C120" s="9"/>
      <c r="D120" s="9"/>
      <c r="E120" s="9"/>
      <c r="F120" s="9"/>
      <c r="G120" s="42">
        <f t="shared" si="14"/>
        <v>0</v>
      </c>
      <c r="H120" s="42">
        <f t="shared" si="11"/>
        <v>0</v>
      </c>
      <c r="I120" s="42">
        <f t="shared" si="12"/>
        <v>0</v>
      </c>
      <c r="J120" s="42">
        <f t="shared" si="13"/>
        <v>0</v>
      </c>
      <c r="K120" s="48"/>
      <c r="L120" s="48"/>
      <c r="M120" s="48"/>
      <c r="N120" s="48"/>
      <c r="O120" s="14"/>
      <c r="P120" s="69"/>
      <c r="Q120" s="63"/>
      <c r="R120" s="63"/>
    </row>
    <row r="121" spans="1:18" ht="56.25" customHeight="1">
      <c r="A121" s="31" t="s">
        <v>375</v>
      </c>
      <c r="B121" s="10" t="s">
        <v>72</v>
      </c>
      <c r="C121" s="42">
        <v>4000</v>
      </c>
      <c r="D121" s="9"/>
      <c r="E121" s="9"/>
      <c r="F121" s="9"/>
      <c r="G121" s="42">
        <f t="shared" si="14"/>
        <v>5600</v>
      </c>
      <c r="H121" s="42">
        <f t="shared" si="11"/>
        <v>0</v>
      </c>
      <c r="I121" s="42">
        <f t="shared" si="12"/>
        <v>0</v>
      </c>
      <c r="J121" s="42">
        <f t="shared" si="13"/>
        <v>0</v>
      </c>
      <c r="K121" s="48">
        <f>(G121-C121)/C121</f>
        <v>0.4</v>
      </c>
      <c r="L121" s="48"/>
      <c r="M121" s="48"/>
      <c r="N121" s="48"/>
      <c r="O121" s="39"/>
      <c r="P121" s="69"/>
      <c r="Q121" s="63"/>
      <c r="R121" s="63"/>
    </row>
    <row r="122" spans="1:18" ht="57" customHeight="1">
      <c r="A122" s="31" t="s">
        <v>376</v>
      </c>
      <c r="B122" s="10" t="s">
        <v>44</v>
      </c>
      <c r="C122" s="42">
        <v>2900</v>
      </c>
      <c r="D122" s="9"/>
      <c r="E122" s="9"/>
      <c r="F122" s="9"/>
      <c r="G122" s="42">
        <f t="shared" si="14"/>
        <v>4100</v>
      </c>
      <c r="H122" s="42">
        <f t="shared" si="11"/>
        <v>0</v>
      </c>
      <c r="I122" s="42">
        <f t="shared" si="12"/>
        <v>0</v>
      </c>
      <c r="J122" s="42">
        <f t="shared" si="13"/>
        <v>0</v>
      </c>
      <c r="K122" s="48">
        <f>(G122-C122)/C122</f>
        <v>0.41379310344827586</v>
      </c>
      <c r="L122" s="48"/>
      <c r="M122" s="48"/>
      <c r="N122" s="48"/>
      <c r="O122" s="39"/>
      <c r="P122" s="69"/>
      <c r="Q122" s="63"/>
      <c r="R122" s="63"/>
    </row>
    <row r="123" spans="1:18" ht="45" customHeight="1">
      <c r="A123" s="31" t="s">
        <v>377</v>
      </c>
      <c r="B123" s="10" t="s">
        <v>62</v>
      </c>
      <c r="C123" s="42">
        <v>2530</v>
      </c>
      <c r="D123" s="9"/>
      <c r="E123" s="9"/>
      <c r="F123" s="9"/>
      <c r="G123" s="42">
        <f t="shared" si="14"/>
        <v>3500</v>
      </c>
      <c r="H123" s="42">
        <f t="shared" si="11"/>
        <v>0</v>
      </c>
      <c r="I123" s="42">
        <f t="shared" si="12"/>
        <v>0</v>
      </c>
      <c r="J123" s="42">
        <f t="shared" si="13"/>
        <v>0</v>
      </c>
      <c r="K123" s="48">
        <f>(G123-C123)/C123</f>
        <v>0.383399209486166</v>
      </c>
      <c r="L123" s="48"/>
      <c r="M123" s="48"/>
      <c r="N123" s="48"/>
      <c r="O123" s="39"/>
      <c r="P123" s="69"/>
      <c r="Q123" s="63"/>
      <c r="R123" s="63"/>
    </row>
    <row r="124" spans="1:18" ht="53.25" customHeight="1">
      <c r="A124" s="31" t="s">
        <v>22</v>
      </c>
      <c r="B124" s="10" t="s">
        <v>63</v>
      </c>
      <c r="C124" s="42">
        <v>2200</v>
      </c>
      <c r="D124" s="9"/>
      <c r="E124" s="9"/>
      <c r="F124" s="9"/>
      <c r="G124" s="42">
        <f t="shared" si="14"/>
        <v>3100</v>
      </c>
      <c r="H124" s="42">
        <f t="shared" si="11"/>
        <v>0</v>
      </c>
      <c r="I124" s="42">
        <f t="shared" si="12"/>
        <v>0</v>
      </c>
      <c r="J124" s="42">
        <f t="shared" si="13"/>
        <v>0</v>
      </c>
      <c r="K124" s="48">
        <f>(G124-C124)/C124</f>
        <v>0.4090909090909091</v>
      </c>
      <c r="L124" s="48"/>
      <c r="M124" s="48"/>
      <c r="N124" s="48"/>
      <c r="O124" s="39"/>
      <c r="P124" s="69"/>
      <c r="Q124" s="63"/>
      <c r="R124" s="63"/>
    </row>
    <row r="125" spans="1:18" ht="38.25" customHeight="1">
      <c r="A125" s="24">
        <v>41</v>
      </c>
      <c r="B125" s="14" t="s">
        <v>71</v>
      </c>
      <c r="C125" s="9"/>
      <c r="D125" s="9"/>
      <c r="E125" s="9"/>
      <c r="F125" s="9"/>
      <c r="G125" s="42">
        <f t="shared" si="14"/>
        <v>0</v>
      </c>
      <c r="H125" s="42">
        <f t="shared" si="11"/>
        <v>0</v>
      </c>
      <c r="I125" s="42">
        <f t="shared" si="12"/>
        <v>0</v>
      </c>
      <c r="J125" s="42">
        <f t="shared" si="13"/>
        <v>0</v>
      </c>
      <c r="K125" s="48"/>
      <c r="L125" s="48"/>
      <c r="M125" s="48"/>
      <c r="N125" s="48"/>
      <c r="O125" s="39"/>
      <c r="P125" s="69"/>
      <c r="Q125" s="63"/>
      <c r="R125" s="63"/>
    </row>
    <row r="126" spans="1:19" ht="72" customHeight="1">
      <c r="A126" s="31" t="s">
        <v>378</v>
      </c>
      <c r="B126" s="10" t="s">
        <v>70</v>
      </c>
      <c r="C126" s="9">
        <v>1900</v>
      </c>
      <c r="D126" s="9">
        <v>950</v>
      </c>
      <c r="E126" s="9">
        <v>460</v>
      </c>
      <c r="F126" s="9">
        <v>230</v>
      </c>
      <c r="G126" s="42">
        <f t="shared" si="14"/>
        <v>2700</v>
      </c>
      <c r="H126" s="42">
        <f t="shared" si="11"/>
        <v>1300</v>
      </c>
      <c r="I126" s="42">
        <f t="shared" si="12"/>
        <v>600</v>
      </c>
      <c r="J126" s="42">
        <f t="shared" si="13"/>
        <v>300</v>
      </c>
      <c r="K126" s="48">
        <f aca="true" t="shared" si="23" ref="K126:N128">(G126-C126)/C126</f>
        <v>0.42105263157894735</v>
      </c>
      <c r="L126" s="48">
        <f t="shared" si="23"/>
        <v>0.3684210526315789</v>
      </c>
      <c r="M126" s="48">
        <f t="shared" si="23"/>
        <v>0.30434782608695654</v>
      </c>
      <c r="N126" s="48">
        <f t="shared" si="23"/>
        <v>0.30434782608695654</v>
      </c>
      <c r="O126" s="10"/>
      <c r="P126" s="69"/>
      <c r="Q126" s="63"/>
      <c r="R126" s="63"/>
      <c r="S126" s="60"/>
    </row>
    <row r="127" spans="1:19" ht="67.5" customHeight="1">
      <c r="A127" s="31" t="s">
        <v>379</v>
      </c>
      <c r="B127" s="10" t="s">
        <v>69</v>
      </c>
      <c r="C127" s="9">
        <v>1900</v>
      </c>
      <c r="D127" s="9">
        <v>950</v>
      </c>
      <c r="E127" s="9">
        <v>460</v>
      </c>
      <c r="F127" s="9">
        <v>230</v>
      </c>
      <c r="G127" s="42">
        <f t="shared" si="14"/>
        <v>2700</v>
      </c>
      <c r="H127" s="42">
        <f t="shared" si="11"/>
        <v>1300</v>
      </c>
      <c r="I127" s="42">
        <f t="shared" si="12"/>
        <v>600</v>
      </c>
      <c r="J127" s="42">
        <f t="shared" si="13"/>
        <v>300</v>
      </c>
      <c r="K127" s="48">
        <f t="shared" si="23"/>
        <v>0.42105263157894735</v>
      </c>
      <c r="L127" s="48">
        <f t="shared" si="23"/>
        <v>0.3684210526315789</v>
      </c>
      <c r="M127" s="48">
        <f t="shared" si="23"/>
        <v>0.30434782608695654</v>
      </c>
      <c r="N127" s="48">
        <f t="shared" si="23"/>
        <v>0.30434782608695654</v>
      </c>
      <c r="O127" s="10"/>
      <c r="P127" s="69"/>
      <c r="Q127" s="63"/>
      <c r="R127" s="63"/>
      <c r="S127" s="60"/>
    </row>
    <row r="128" spans="1:19" ht="61.5" customHeight="1">
      <c r="A128" s="31" t="s">
        <v>380</v>
      </c>
      <c r="B128" s="10" t="s">
        <v>68</v>
      </c>
      <c r="C128" s="9">
        <v>1550</v>
      </c>
      <c r="D128" s="9">
        <v>810</v>
      </c>
      <c r="E128" s="9">
        <v>410</v>
      </c>
      <c r="F128" s="9">
        <v>160</v>
      </c>
      <c r="G128" s="42">
        <f t="shared" si="14"/>
        <v>2200</v>
      </c>
      <c r="H128" s="42">
        <f t="shared" si="11"/>
        <v>1100</v>
      </c>
      <c r="I128" s="42">
        <f t="shared" si="12"/>
        <v>600</v>
      </c>
      <c r="J128" s="42">
        <f t="shared" si="13"/>
        <v>200</v>
      </c>
      <c r="K128" s="48">
        <f t="shared" si="23"/>
        <v>0.41935483870967744</v>
      </c>
      <c r="L128" s="48">
        <f t="shared" si="23"/>
        <v>0.35802469135802467</v>
      </c>
      <c r="M128" s="48">
        <f t="shared" si="23"/>
        <v>0.4634146341463415</v>
      </c>
      <c r="N128" s="48">
        <f t="shared" si="23"/>
        <v>0.25</v>
      </c>
      <c r="O128" s="10"/>
      <c r="P128" s="69"/>
      <c r="Q128" s="63"/>
      <c r="R128" s="63"/>
      <c r="S128" s="60"/>
    </row>
    <row r="129" spans="1:18" s="1" customFormat="1" ht="29.25" customHeight="1">
      <c r="A129" s="20">
        <v>42</v>
      </c>
      <c r="B129" s="14" t="s">
        <v>297</v>
      </c>
      <c r="C129" s="7"/>
      <c r="D129" s="7"/>
      <c r="E129" s="7"/>
      <c r="F129" s="7"/>
      <c r="G129" s="42">
        <f t="shared" si="14"/>
        <v>0</v>
      </c>
      <c r="H129" s="42">
        <f t="shared" si="11"/>
        <v>0</v>
      </c>
      <c r="I129" s="42">
        <f t="shared" si="12"/>
        <v>0</v>
      </c>
      <c r="J129" s="42">
        <f t="shared" si="13"/>
        <v>0</v>
      </c>
      <c r="K129" s="48"/>
      <c r="L129" s="48"/>
      <c r="M129" s="48"/>
      <c r="N129" s="48"/>
      <c r="O129" s="39"/>
      <c r="P129" s="69"/>
      <c r="Q129" s="63"/>
      <c r="R129" s="63"/>
    </row>
    <row r="130" spans="1:18" ht="63.75" customHeight="1">
      <c r="A130" s="31" t="s">
        <v>381</v>
      </c>
      <c r="B130" s="10" t="s">
        <v>229</v>
      </c>
      <c r="C130" s="143">
        <v>1350</v>
      </c>
      <c r="D130" s="143">
        <v>550</v>
      </c>
      <c r="E130" s="144">
        <v>380</v>
      </c>
      <c r="F130" s="145">
        <v>250</v>
      </c>
      <c r="G130" s="42">
        <f t="shared" si="14"/>
        <v>1900</v>
      </c>
      <c r="H130" s="42">
        <f t="shared" si="11"/>
        <v>800</v>
      </c>
      <c r="I130" s="42">
        <f t="shared" si="12"/>
        <v>500</v>
      </c>
      <c r="J130" s="42">
        <f t="shared" si="13"/>
        <v>400</v>
      </c>
      <c r="K130" s="48">
        <f aca="true" t="shared" si="24" ref="K130:N131">(G130-C130)/C130</f>
        <v>0.4074074074074074</v>
      </c>
      <c r="L130" s="48">
        <f t="shared" si="24"/>
        <v>0.45454545454545453</v>
      </c>
      <c r="M130" s="48">
        <f t="shared" si="24"/>
        <v>0.3157894736842105</v>
      </c>
      <c r="N130" s="48">
        <f t="shared" si="24"/>
        <v>0.6</v>
      </c>
      <c r="O130" s="39" t="s">
        <v>400</v>
      </c>
      <c r="P130" s="69"/>
      <c r="Q130" s="63"/>
      <c r="R130" s="63"/>
    </row>
    <row r="131" spans="1:18" ht="63.75" customHeight="1">
      <c r="A131" s="31" t="s">
        <v>382</v>
      </c>
      <c r="B131" s="10" t="s">
        <v>231</v>
      </c>
      <c r="C131" s="143">
        <v>1300</v>
      </c>
      <c r="D131" s="143">
        <v>520</v>
      </c>
      <c r="E131" s="144">
        <v>370</v>
      </c>
      <c r="F131" s="145">
        <v>245</v>
      </c>
      <c r="G131" s="42">
        <f t="shared" si="14"/>
        <v>1800</v>
      </c>
      <c r="H131" s="42">
        <f t="shared" si="11"/>
        <v>700</v>
      </c>
      <c r="I131" s="42">
        <f t="shared" si="12"/>
        <v>500</v>
      </c>
      <c r="J131" s="42">
        <f t="shared" si="13"/>
        <v>300</v>
      </c>
      <c r="K131" s="48">
        <f t="shared" si="24"/>
        <v>0.38461538461538464</v>
      </c>
      <c r="L131" s="48">
        <f t="shared" si="24"/>
        <v>0.34615384615384615</v>
      </c>
      <c r="M131" s="48">
        <f t="shared" si="24"/>
        <v>0.35135135135135137</v>
      </c>
      <c r="N131" s="48">
        <f t="shared" si="24"/>
        <v>0.22448979591836735</v>
      </c>
      <c r="O131" s="39" t="s">
        <v>400</v>
      </c>
      <c r="P131" s="69"/>
      <c r="Q131" s="63"/>
      <c r="R131" s="63"/>
    </row>
    <row r="132" spans="1:18" ht="55.5" customHeight="1">
      <c r="A132" s="31" t="s">
        <v>383</v>
      </c>
      <c r="B132" s="10" t="s">
        <v>245</v>
      </c>
      <c r="C132" s="9">
        <v>4300</v>
      </c>
      <c r="D132" s="9"/>
      <c r="E132" s="9"/>
      <c r="F132" s="9"/>
      <c r="G132" s="42">
        <f t="shared" si="14"/>
        <v>6000</v>
      </c>
      <c r="H132" s="42">
        <f t="shared" si="11"/>
        <v>0</v>
      </c>
      <c r="I132" s="42">
        <f t="shared" si="12"/>
        <v>0</v>
      </c>
      <c r="J132" s="42">
        <f t="shared" si="13"/>
        <v>0</v>
      </c>
      <c r="K132" s="48">
        <f aca="true" t="shared" si="25" ref="K132:K144">(G132-C132)/C132</f>
        <v>0.3953488372093023</v>
      </c>
      <c r="L132" s="48"/>
      <c r="M132" s="48"/>
      <c r="N132" s="48"/>
      <c r="O132" s="39"/>
      <c r="P132" s="69"/>
      <c r="Q132" s="63"/>
      <c r="R132" s="63"/>
    </row>
    <row r="133" spans="1:18" ht="57.75" customHeight="1">
      <c r="A133" s="31" t="s">
        <v>384</v>
      </c>
      <c r="B133" s="10" t="s">
        <v>420</v>
      </c>
      <c r="C133" s="9">
        <v>2650</v>
      </c>
      <c r="D133" s="9">
        <v>1200</v>
      </c>
      <c r="E133" s="9">
        <v>700</v>
      </c>
      <c r="F133" s="9">
        <v>400</v>
      </c>
      <c r="G133" s="42">
        <f t="shared" si="14"/>
        <v>3700</v>
      </c>
      <c r="H133" s="42">
        <f t="shared" si="11"/>
        <v>1700</v>
      </c>
      <c r="I133" s="42">
        <f t="shared" si="12"/>
        <v>1000</v>
      </c>
      <c r="J133" s="42">
        <f t="shared" si="13"/>
        <v>600</v>
      </c>
      <c r="K133" s="48">
        <f t="shared" si="25"/>
        <v>0.39622641509433965</v>
      </c>
      <c r="L133" s="48">
        <f aca="true" t="shared" si="26" ref="L133:L144">(H133-D133)/D133</f>
        <v>0.4166666666666667</v>
      </c>
      <c r="M133" s="48">
        <f aca="true" t="shared" si="27" ref="M133:M144">(I133-E133)/E133</f>
        <v>0.42857142857142855</v>
      </c>
      <c r="N133" s="48">
        <f aca="true" t="shared" si="28" ref="N133:N144">(J133-F133)/F133</f>
        <v>0.5</v>
      </c>
      <c r="O133" s="10"/>
      <c r="P133" s="69"/>
      <c r="Q133" s="63"/>
      <c r="R133" s="63"/>
    </row>
    <row r="134" spans="1:19" ht="59.25" customHeight="1">
      <c r="A134" s="31" t="s">
        <v>385</v>
      </c>
      <c r="B134" s="10" t="s">
        <v>421</v>
      </c>
      <c r="C134" s="9">
        <v>3000</v>
      </c>
      <c r="D134" s="9">
        <v>1400</v>
      </c>
      <c r="E134" s="9">
        <v>800</v>
      </c>
      <c r="F134" s="9">
        <v>450</v>
      </c>
      <c r="G134" s="42">
        <f t="shared" si="14"/>
        <v>4200</v>
      </c>
      <c r="H134" s="42">
        <f t="shared" si="11"/>
        <v>2000</v>
      </c>
      <c r="I134" s="42">
        <f t="shared" si="12"/>
        <v>1100</v>
      </c>
      <c r="J134" s="42">
        <f t="shared" si="13"/>
        <v>600</v>
      </c>
      <c r="K134" s="48">
        <f t="shared" si="25"/>
        <v>0.4</v>
      </c>
      <c r="L134" s="48">
        <f t="shared" si="26"/>
        <v>0.42857142857142855</v>
      </c>
      <c r="M134" s="48">
        <f t="shared" si="27"/>
        <v>0.375</v>
      </c>
      <c r="N134" s="48">
        <f t="shared" si="28"/>
        <v>0.3333333333333333</v>
      </c>
      <c r="O134" s="10"/>
      <c r="P134" s="69"/>
      <c r="Q134" s="63"/>
      <c r="R134" s="63"/>
      <c r="S134" s="60"/>
    </row>
    <row r="135" spans="1:19" ht="60" customHeight="1">
      <c r="A135" s="31" t="s">
        <v>386</v>
      </c>
      <c r="B135" s="10" t="s">
        <v>422</v>
      </c>
      <c r="C135" s="9">
        <v>3050</v>
      </c>
      <c r="D135" s="9">
        <v>1700</v>
      </c>
      <c r="E135" s="9">
        <v>950</v>
      </c>
      <c r="F135" s="9">
        <v>700</v>
      </c>
      <c r="G135" s="42">
        <f t="shared" si="14"/>
        <v>4300</v>
      </c>
      <c r="H135" s="42">
        <f t="shared" si="11"/>
        <v>2400</v>
      </c>
      <c r="I135" s="42">
        <f t="shared" si="12"/>
        <v>1300</v>
      </c>
      <c r="J135" s="42">
        <f t="shared" si="13"/>
        <v>1000</v>
      </c>
      <c r="K135" s="48">
        <f t="shared" si="25"/>
        <v>0.4098360655737705</v>
      </c>
      <c r="L135" s="48">
        <f t="shared" si="26"/>
        <v>0.4117647058823529</v>
      </c>
      <c r="M135" s="48">
        <f t="shared" si="27"/>
        <v>0.3684210526315789</v>
      </c>
      <c r="N135" s="48">
        <f t="shared" si="28"/>
        <v>0.42857142857142855</v>
      </c>
      <c r="O135" s="10"/>
      <c r="P135" s="69"/>
      <c r="Q135" s="63"/>
      <c r="R135" s="63"/>
      <c r="S135" s="60"/>
    </row>
    <row r="136" spans="1:18" ht="57" customHeight="1">
      <c r="A136" s="31" t="s">
        <v>23</v>
      </c>
      <c r="B136" s="10" t="s">
        <v>31</v>
      </c>
      <c r="C136" s="9">
        <v>2450</v>
      </c>
      <c r="D136" s="9">
        <v>1100</v>
      </c>
      <c r="E136" s="9">
        <v>750</v>
      </c>
      <c r="F136" s="9">
        <v>320</v>
      </c>
      <c r="G136" s="42">
        <f t="shared" si="14"/>
        <v>3400</v>
      </c>
      <c r="H136" s="42">
        <f t="shared" si="11"/>
        <v>1500</v>
      </c>
      <c r="I136" s="42">
        <f t="shared" si="12"/>
        <v>1100</v>
      </c>
      <c r="J136" s="42">
        <f t="shared" si="13"/>
        <v>400</v>
      </c>
      <c r="K136" s="48">
        <f t="shared" si="25"/>
        <v>0.3877551020408163</v>
      </c>
      <c r="L136" s="48">
        <f t="shared" si="26"/>
        <v>0.36363636363636365</v>
      </c>
      <c r="M136" s="48">
        <f t="shared" si="27"/>
        <v>0.4666666666666667</v>
      </c>
      <c r="N136" s="48">
        <f t="shared" si="28"/>
        <v>0.25</v>
      </c>
      <c r="O136" s="10"/>
      <c r="P136" s="69"/>
      <c r="Q136" s="63"/>
      <c r="R136" s="63"/>
    </row>
    <row r="137" spans="1:18" ht="42.75" customHeight="1">
      <c r="A137" s="31" t="s">
        <v>24</v>
      </c>
      <c r="B137" s="10" t="s">
        <v>246</v>
      </c>
      <c r="C137" s="9">
        <v>1520</v>
      </c>
      <c r="D137" s="9">
        <v>720</v>
      </c>
      <c r="E137" s="9">
        <v>460</v>
      </c>
      <c r="F137" s="9">
        <v>230</v>
      </c>
      <c r="G137" s="42">
        <f t="shared" si="14"/>
        <v>2100</v>
      </c>
      <c r="H137" s="42">
        <f t="shared" si="11"/>
        <v>1000</v>
      </c>
      <c r="I137" s="42">
        <f t="shared" si="12"/>
        <v>600</v>
      </c>
      <c r="J137" s="42">
        <f t="shared" si="13"/>
        <v>300</v>
      </c>
      <c r="K137" s="48">
        <f t="shared" si="25"/>
        <v>0.3815789473684211</v>
      </c>
      <c r="L137" s="48">
        <f t="shared" si="26"/>
        <v>0.3888888888888889</v>
      </c>
      <c r="M137" s="48">
        <f t="shared" si="27"/>
        <v>0.30434782608695654</v>
      </c>
      <c r="N137" s="48">
        <f t="shared" si="28"/>
        <v>0.30434782608695654</v>
      </c>
      <c r="O137" s="39"/>
      <c r="P137" s="69"/>
      <c r="Q137" s="63"/>
      <c r="R137" s="63"/>
    </row>
    <row r="138" spans="1:18" ht="43.5" customHeight="1">
      <c r="A138" s="31" t="s">
        <v>25</v>
      </c>
      <c r="B138" s="10" t="s">
        <v>247</v>
      </c>
      <c r="C138" s="9">
        <v>2000</v>
      </c>
      <c r="D138" s="9">
        <v>850</v>
      </c>
      <c r="E138" s="9">
        <v>700</v>
      </c>
      <c r="F138" s="9">
        <v>460</v>
      </c>
      <c r="G138" s="42">
        <f t="shared" si="14"/>
        <v>2800</v>
      </c>
      <c r="H138" s="42">
        <f aca="true" t="shared" si="29" ref="H138:H173">+ROUND(D138*1.4,-2)</f>
        <v>1200</v>
      </c>
      <c r="I138" s="42">
        <f aca="true" t="shared" si="30" ref="I138:I173">+ROUND(E138*1.4,-2)</f>
        <v>1000</v>
      </c>
      <c r="J138" s="42">
        <f aca="true" t="shared" si="31" ref="J138:J173">+ROUND(F138*1.4,-2)</f>
        <v>600</v>
      </c>
      <c r="K138" s="48">
        <f t="shared" si="25"/>
        <v>0.4</v>
      </c>
      <c r="L138" s="48">
        <f t="shared" si="26"/>
        <v>0.4117647058823529</v>
      </c>
      <c r="M138" s="48">
        <f t="shared" si="27"/>
        <v>0.42857142857142855</v>
      </c>
      <c r="N138" s="48">
        <f t="shared" si="28"/>
        <v>0.30434782608695654</v>
      </c>
      <c r="O138" s="39"/>
      <c r="P138" s="69"/>
      <c r="Q138" s="63"/>
      <c r="R138" s="63"/>
    </row>
    <row r="139" spans="1:18" ht="70.5" customHeight="1">
      <c r="A139" s="31" t="s">
        <v>26</v>
      </c>
      <c r="B139" s="10" t="s">
        <v>313</v>
      </c>
      <c r="C139" s="9">
        <v>1720</v>
      </c>
      <c r="D139" s="9">
        <v>830</v>
      </c>
      <c r="E139" s="9">
        <v>450</v>
      </c>
      <c r="F139" s="9">
        <v>260</v>
      </c>
      <c r="G139" s="42">
        <f aca="true" t="shared" si="32" ref="G139:G173">+ROUND(C139*1.4,-2)</f>
        <v>2400</v>
      </c>
      <c r="H139" s="42">
        <f t="shared" si="29"/>
        <v>1200</v>
      </c>
      <c r="I139" s="42">
        <f t="shared" si="30"/>
        <v>600</v>
      </c>
      <c r="J139" s="42">
        <f t="shared" si="31"/>
        <v>400</v>
      </c>
      <c r="K139" s="48">
        <f t="shared" si="25"/>
        <v>0.3953488372093023</v>
      </c>
      <c r="L139" s="48">
        <f t="shared" si="26"/>
        <v>0.4457831325301205</v>
      </c>
      <c r="M139" s="48">
        <f t="shared" si="27"/>
        <v>0.3333333333333333</v>
      </c>
      <c r="N139" s="48">
        <f t="shared" si="28"/>
        <v>0.5384615384615384</v>
      </c>
      <c r="O139" s="39"/>
      <c r="P139" s="69"/>
      <c r="Q139" s="63"/>
      <c r="R139" s="63"/>
    </row>
    <row r="140" spans="1:19" ht="71.25" customHeight="1">
      <c r="A140" s="31" t="s">
        <v>27</v>
      </c>
      <c r="B140" s="10" t="s">
        <v>314</v>
      </c>
      <c r="C140" s="9">
        <v>2000</v>
      </c>
      <c r="D140" s="9">
        <v>950</v>
      </c>
      <c r="E140" s="9">
        <v>700</v>
      </c>
      <c r="F140" s="9">
        <v>300</v>
      </c>
      <c r="G140" s="42">
        <f t="shared" si="32"/>
        <v>2800</v>
      </c>
      <c r="H140" s="42">
        <f t="shared" si="29"/>
        <v>1300</v>
      </c>
      <c r="I140" s="42">
        <f t="shared" si="30"/>
        <v>1000</v>
      </c>
      <c r="J140" s="42">
        <f t="shared" si="31"/>
        <v>400</v>
      </c>
      <c r="K140" s="48">
        <f t="shared" si="25"/>
        <v>0.4</v>
      </c>
      <c r="L140" s="48">
        <f t="shared" si="26"/>
        <v>0.3684210526315789</v>
      </c>
      <c r="M140" s="48">
        <f t="shared" si="27"/>
        <v>0.42857142857142855</v>
      </c>
      <c r="N140" s="48">
        <f t="shared" si="28"/>
        <v>0.3333333333333333</v>
      </c>
      <c r="O140" s="39"/>
      <c r="P140" s="69"/>
      <c r="Q140" s="63"/>
      <c r="R140" s="63"/>
      <c r="S140" s="60"/>
    </row>
    <row r="141" spans="1:18" ht="45.75" customHeight="1">
      <c r="A141" s="31" t="s">
        <v>28</v>
      </c>
      <c r="B141" s="10" t="s">
        <v>248</v>
      </c>
      <c r="C141" s="9">
        <v>1120</v>
      </c>
      <c r="D141" s="9">
        <v>500</v>
      </c>
      <c r="E141" s="9">
        <v>320</v>
      </c>
      <c r="F141" s="9">
        <v>160</v>
      </c>
      <c r="G141" s="42">
        <f t="shared" si="32"/>
        <v>1600</v>
      </c>
      <c r="H141" s="42">
        <f t="shared" si="29"/>
        <v>700</v>
      </c>
      <c r="I141" s="42">
        <f t="shared" si="30"/>
        <v>400</v>
      </c>
      <c r="J141" s="42">
        <f t="shared" si="31"/>
        <v>200</v>
      </c>
      <c r="K141" s="48">
        <f t="shared" si="25"/>
        <v>0.42857142857142855</v>
      </c>
      <c r="L141" s="48">
        <f t="shared" si="26"/>
        <v>0.4</v>
      </c>
      <c r="M141" s="48">
        <f t="shared" si="27"/>
        <v>0.25</v>
      </c>
      <c r="N141" s="48">
        <f t="shared" si="28"/>
        <v>0.25</v>
      </c>
      <c r="O141" s="39"/>
      <c r="P141" s="69"/>
      <c r="Q141" s="63"/>
      <c r="R141" s="63"/>
    </row>
    <row r="142" spans="1:18" ht="42.75" customHeight="1">
      <c r="A142" s="31" t="s">
        <v>29</v>
      </c>
      <c r="B142" s="10" t="s">
        <v>249</v>
      </c>
      <c r="C142" s="9">
        <v>1490</v>
      </c>
      <c r="D142" s="9">
        <v>700</v>
      </c>
      <c r="E142" s="9">
        <v>450</v>
      </c>
      <c r="F142" s="9">
        <v>280</v>
      </c>
      <c r="G142" s="42">
        <f t="shared" si="32"/>
        <v>2100</v>
      </c>
      <c r="H142" s="42">
        <f t="shared" si="29"/>
        <v>1000</v>
      </c>
      <c r="I142" s="42">
        <f t="shared" si="30"/>
        <v>600</v>
      </c>
      <c r="J142" s="42">
        <f t="shared" si="31"/>
        <v>400</v>
      </c>
      <c r="K142" s="48">
        <f t="shared" si="25"/>
        <v>0.40939597315436244</v>
      </c>
      <c r="L142" s="48">
        <f t="shared" si="26"/>
        <v>0.42857142857142855</v>
      </c>
      <c r="M142" s="48">
        <f t="shared" si="27"/>
        <v>0.3333333333333333</v>
      </c>
      <c r="N142" s="48">
        <f t="shared" si="28"/>
        <v>0.42857142857142855</v>
      </c>
      <c r="O142" s="39"/>
      <c r="P142" s="69"/>
      <c r="Q142" s="63"/>
      <c r="R142" s="63"/>
    </row>
    <row r="143" spans="1:18" ht="30" customHeight="1">
      <c r="A143" s="31" t="s">
        <v>30</v>
      </c>
      <c r="B143" s="10" t="s">
        <v>250</v>
      </c>
      <c r="C143" s="9">
        <v>1150</v>
      </c>
      <c r="D143" s="9">
        <v>520</v>
      </c>
      <c r="E143" s="9">
        <v>290</v>
      </c>
      <c r="F143" s="9">
        <v>160</v>
      </c>
      <c r="G143" s="42">
        <f t="shared" si="32"/>
        <v>1600</v>
      </c>
      <c r="H143" s="42">
        <f t="shared" si="29"/>
        <v>700</v>
      </c>
      <c r="I143" s="42">
        <f t="shared" si="30"/>
        <v>400</v>
      </c>
      <c r="J143" s="42">
        <f t="shared" si="31"/>
        <v>200</v>
      </c>
      <c r="K143" s="48">
        <f t="shared" si="25"/>
        <v>0.391304347826087</v>
      </c>
      <c r="L143" s="48">
        <f t="shared" si="26"/>
        <v>0.34615384615384615</v>
      </c>
      <c r="M143" s="48">
        <f t="shared" si="27"/>
        <v>0.3793103448275862</v>
      </c>
      <c r="N143" s="48">
        <f t="shared" si="28"/>
        <v>0.25</v>
      </c>
      <c r="O143" s="39"/>
      <c r="P143" s="69"/>
      <c r="Q143" s="63"/>
      <c r="R143" s="63"/>
    </row>
    <row r="144" spans="1:18" ht="25.5" customHeight="1">
      <c r="A144" s="31" t="s">
        <v>233</v>
      </c>
      <c r="B144" s="10" t="s">
        <v>251</v>
      </c>
      <c r="C144" s="9">
        <v>980</v>
      </c>
      <c r="D144" s="9">
        <v>470</v>
      </c>
      <c r="E144" s="9">
        <v>260</v>
      </c>
      <c r="F144" s="9">
        <v>140</v>
      </c>
      <c r="G144" s="42">
        <f t="shared" si="32"/>
        <v>1400</v>
      </c>
      <c r="H144" s="42">
        <f t="shared" si="29"/>
        <v>700</v>
      </c>
      <c r="I144" s="42">
        <f t="shared" si="30"/>
        <v>400</v>
      </c>
      <c r="J144" s="42">
        <f t="shared" si="31"/>
        <v>200</v>
      </c>
      <c r="K144" s="48">
        <f t="shared" si="25"/>
        <v>0.42857142857142855</v>
      </c>
      <c r="L144" s="48">
        <f t="shared" si="26"/>
        <v>0.48936170212765956</v>
      </c>
      <c r="M144" s="48">
        <f t="shared" si="27"/>
        <v>0.5384615384615384</v>
      </c>
      <c r="N144" s="48">
        <f t="shared" si="28"/>
        <v>0.42857142857142855</v>
      </c>
      <c r="O144" s="39"/>
      <c r="P144" s="69"/>
      <c r="Q144" s="63"/>
      <c r="R144" s="63"/>
    </row>
    <row r="145" spans="1:18" s="1" customFormat="1" ht="54" customHeight="1">
      <c r="A145" s="24">
        <v>43</v>
      </c>
      <c r="B145" s="14" t="s">
        <v>298</v>
      </c>
      <c r="C145" s="9"/>
      <c r="D145" s="9"/>
      <c r="E145" s="9"/>
      <c r="F145" s="9"/>
      <c r="G145" s="42">
        <f t="shared" si="32"/>
        <v>0</v>
      </c>
      <c r="H145" s="42">
        <f t="shared" si="29"/>
        <v>0</v>
      </c>
      <c r="I145" s="42">
        <f t="shared" si="30"/>
        <v>0</v>
      </c>
      <c r="J145" s="42">
        <f t="shared" si="31"/>
        <v>0</v>
      </c>
      <c r="K145" s="48"/>
      <c r="L145" s="48"/>
      <c r="M145" s="48"/>
      <c r="N145" s="48"/>
      <c r="O145" s="39"/>
      <c r="P145" s="69"/>
      <c r="Q145" s="63"/>
      <c r="R145" s="63"/>
    </row>
    <row r="146" spans="1:18" ht="26.25" customHeight="1">
      <c r="A146" s="30" t="s">
        <v>387</v>
      </c>
      <c r="B146" s="10" t="s">
        <v>252</v>
      </c>
      <c r="C146" s="42">
        <v>6200</v>
      </c>
      <c r="D146" s="9"/>
      <c r="E146" s="9"/>
      <c r="F146" s="9"/>
      <c r="G146" s="42">
        <f t="shared" si="32"/>
        <v>8700</v>
      </c>
      <c r="H146" s="42">
        <f t="shared" si="29"/>
        <v>0</v>
      </c>
      <c r="I146" s="42">
        <f t="shared" si="30"/>
        <v>0</v>
      </c>
      <c r="J146" s="42">
        <f t="shared" si="31"/>
        <v>0</v>
      </c>
      <c r="K146" s="48">
        <f aca="true" t="shared" si="33" ref="K146:K151">(G146-C146)/C146</f>
        <v>0.4032258064516129</v>
      </c>
      <c r="L146" s="48"/>
      <c r="M146" s="48"/>
      <c r="N146" s="48"/>
      <c r="O146" s="39"/>
      <c r="P146" s="69"/>
      <c r="Q146" s="63"/>
      <c r="R146" s="63"/>
    </row>
    <row r="147" spans="1:18" ht="21.75" customHeight="1">
      <c r="A147" s="30" t="s">
        <v>388</v>
      </c>
      <c r="B147" s="10" t="s">
        <v>253</v>
      </c>
      <c r="C147" s="42">
        <v>3900</v>
      </c>
      <c r="D147" s="9"/>
      <c r="E147" s="9"/>
      <c r="F147" s="9"/>
      <c r="G147" s="42">
        <f t="shared" si="32"/>
        <v>5500</v>
      </c>
      <c r="H147" s="42">
        <f t="shared" si="29"/>
        <v>0</v>
      </c>
      <c r="I147" s="42">
        <f t="shared" si="30"/>
        <v>0</v>
      </c>
      <c r="J147" s="42">
        <f t="shared" si="31"/>
        <v>0</v>
      </c>
      <c r="K147" s="48">
        <f t="shared" si="33"/>
        <v>0.41025641025641024</v>
      </c>
      <c r="L147" s="48"/>
      <c r="M147" s="48"/>
      <c r="N147" s="48"/>
      <c r="O147" s="39"/>
      <c r="P147" s="69"/>
      <c r="Q147" s="63"/>
      <c r="R147" s="63"/>
    </row>
    <row r="148" spans="1:18" ht="24" customHeight="1">
      <c r="A148" s="30" t="s">
        <v>390</v>
      </c>
      <c r="B148" s="10" t="s">
        <v>254</v>
      </c>
      <c r="C148" s="42">
        <v>3700</v>
      </c>
      <c r="D148" s="9"/>
      <c r="E148" s="9"/>
      <c r="F148" s="9"/>
      <c r="G148" s="42">
        <f t="shared" si="32"/>
        <v>5200</v>
      </c>
      <c r="H148" s="42">
        <f t="shared" si="29"/>
        <v>0</v>
      </c>
      <c r="I148" s="42">
        <f t="shared" si="30"/>
        <v>0</v>
      </c>
      <c r="J148" s="42">
        <f t="shared" si="31"/>
        <v>0</v>
      </c>
      <c r="K148" s="48">
        <f t="shared" si="33"/>
        <v>0.40540540540540543</v>
      </c>
      <c r="L148" s="48"/>
      <c r="M148" s="48"/>
      <c r="N148" s="48"/>
      <c r="O148" s="39"/>
      <c r="P148" s="69"/>
      <c r="Q148" s="63"/>
      <c r="R148" s="63"/>
    </row>
    <row r="149" spans="1:18" ht="21.75" customHeight="1">
      <c r="A149" s="30" t="s">
        <v>389</v>
      </c>
      <c r="B149" s="10" t="s">
        <v>255</v>
      </c>
      <c r="C149" s="42">
        <v>3100</v>
      </c>
      <c r="D149" s="9"/>
      <c r="E149" s="9"/>
      <c r="F149" s="9"/>
      <c r="G149" s="42">
        <f t="shared" si="32"/>
        <v>4300</v>
      </c>
      <c r="H149" s="42">
        <f t="shared" si="29"/>
        <v>0</v>
      </c>
      <c r="I149" s="42">
        <f t="shared" si="30"/>
        <v>0</v>
      </c>
      <c r="J149" s="42">
        <f t="shared" si="31"/>
        <v>0</v>
      </c>
      <c r="K149" s="48">
        <f t="shared" si="33"/>
        <v>0.3870967741935484</v>
      </c>
      <c r="L149" s="48"/>
      <c r="M149" s="48"/>
      <c r="N149" s="48"/>
      <c r="O149" s="39"/>
      <c r="P149" s="69"/>
      <c r="Q149" s="63"/>
      <c r="R149" s="63"/>
    </row>
    <row r="150" spans="1:18" ht="24.75" customHeight="1">
      <c r="A150" s="30" t="s">
        <v>32</v>
      </c>
      <c r="B150" s="10" t="s">
        <v>256</v>
      </c>
      <c r="C150" s="42">
        <v>2530</v>
      </c>
      <c r="D150" s="9"/>
      <c r="E150" s="9"/>
      <c r="F150" s="9"/>
      <c r="G150" s="42">
        <f t="shared" si="32"/>
        <v>3500</v>
      </c>
      <c r="H150" s="42">
        <f t="shared" si="29"/>
        <v>0</v>
      </c>
      <c r="I150" s="42">
        <f t="shared" si="30"/>
        <v>0</v>
      </c>
      <c r="J150" s="42">
        <f t="shared" si="31"/>
        <v>0</v>
      </c>
      <c r="K150" s="48">
        <f t="shared" si="33"/>
        <v>0.383399209486166</v>
      </c>
      <c r="L150" s="48"/>
      <c r="M150" s="48"/>
      <c r="N150" s="48"/>
      <c r="O150" s="39"/>
      <c r="P150" s="69"/>
      <c r="Q150" s="63"/>
      <c r="R150" s="63"/>
    </row>
    <row r="151" spans="1:18" ht="24.75" customHeight="1">
      <c r="A151" s="30" t="s">
        <v>33</v>
      </c>
      <c r="B151" s="10" t="s">
        <v>257</v>
      </c>
      <c r="C151" s="42">
        <v>1900</v>
      </c>
      <c r="D151" s="9"/>
      <c r="E151" s="9"/>
      <c r="F151" s="9"/>
      <c r="G151" s="42">
        <f t="shared" si="32"/>
        <v>2700</v>
      </c>
      <c r="H151" s="42">
        <f t="shared" si="29"/>
        <v>0</v>
      </c>
      <c r="I151" s="42">
        <f t="shared" si="30"/>
        <v>0</v>
      </c>
      <c r="J151" s="42">
        <f t="shared" si="31"/>
        <v>0</v>
      </c>
      <c r="K151" s="48">
        <f t="shared" si="33"/>
        <v>0.42105263157894735</v>
      </c>
      <c r="L151" s="48"/>
      <c r="M151" s="48"/>
      <c r="N151" s="48"/>
      <c r="O151" s="39"/>
      <c r="P151" s="69"/>
      <c r="Q151" s="63"/>
      <c r="R151" s="63"/>
    </row>
    <row r="152" spans="1:18" ht="24" customHeight="1">
      <c r="A152" s="20">
        <v>44</v>
      </c>
      <c r="B152" s="36" t="s">
        <v>315</v>
      </c>
      <c r="C152" s="9"/>
      <c r="D152" s="9"/>
      <c r="E152" s="9"/>
      <c r="F152" s="9"/>
      <c r="G152" s="42">
        <f t="shared" si="32"/>
        <v>0</v>
      </c>
      <c r="H152" s="42">
        <f t="shared" si="29"/>
        <v>0</v>
      </c>
      <c r="I152" s="42">
        <f t="shared" si="30"/>
        <v>0</v>
      </c>
      <c r="J152" s="42">
        <f t="shared" si="31"/>
        <v>0</v>
      </c>
      <c r="K152" s="48"/>
      <c r="L152" s="48"/>
      <c r="M152" s="48"/>
      <c r="N152" s="48"/>
      <c r="O152" s="39"/>
      <c r="P152" s="69"/>
      <c r="Q152" s="63"/>
      <c r="R152" s="63"/>
    </row>
    <row r="153" spans="1:18" ht="24" customHeight="1">
      <c r="A153" s="30" t="s">
        <v>391</v>
      </c>
      <c r="B153" s="10" t="s">
        <v>67</v>
      </c>
      <c r="C153" s="42">
        <v>8340</v>
      </c>
      <c r="D153" s="9"/>
      <c r="E153" s="9"/>
      <c r="F153" s="9"/>
      <c r="G153" s="42">
        <f t="shared" si="32"/>
        <v>11700</v>
      </c>
      <c r="H153" s="42">
        <f t="shared" si="29"/>
        <v>0</v>
      </c>
      <c r="I153" s="42">
        <f t="shared" si="30"/>
        <v>0</v>
      </c>
      <c r="J153" s="42">
        <f t="shared" si="31"/>
        <v>0</v>
      </c>
      <c r="K153" s="48">
        <f>(G153-C153)/C153</f>
        <v>0.4028776978417266</v>
      </c>
      <c r="L153" s="48"/>
      <c r="M153" s="48"/>
      <c r="N153" s="48"/>
      <c r="O153" s="39"/>
      <c r="P153" s="69"/>
      <c r="Q153" s="63"/>
      <c r="R153" s="63"/>
    </row>
    <row r="154" spans="1:18" ht="23.25" customHeight="1">
      <c r="A154" s="30" t="s">
        <v>392</v>
      </c>
      <c r="B154" s="10" t="s">
        <v>258</v>
      </c>
      <c r="C154" s="42">
        <v>5290</v>
      </c>
      <c r="D154" s="9"/>
      <c r="E154" s="9"/>
      <c r="F154" s="9"/>
      <c r="G154" s="42">
        <f t="shared" si="32"/>
        <v>7400</v>
      </c>
      <c r="H154" s="42">
        <f t="shared" si="29"/>
        <v>0</v>
      </c>
      <c r="I154" s="42">
        <f t="shared" si="30"/>
        <v>0</v>
      </c>
      <c r="J154" s="42">
        <f t="shared" si="31"/>
        <v>0</v>
      </c>
      <c r="K154" s="48">
        <f>(G154-C154)/C154</f>
        <v>0.3988657844990548</v>
      </c>
      <c r="L154" s="48"/>
      <c r="M154" s="48"/>
      <c r="N154" s="48"/>
      <c r="O154" s="39"/>
      <c r="P154" s="69"/>
      <c r="Q154" s="63"/>
      <c r="R154" s="63"/>
    </row>
    <row r="155" spans="1:18" ht="20.25" customHeight="1">
      <c r="A155" s="30" t="s">
        <v>393</v>
      </c>
      <c r="B155" s="10" t="s">
        <v>259</v>
      </c>
      <c r="C155" s="42">
        <v>3800</v>
      </c>
      <c r="D155" s="9"/>
      <c r="E155" s="9"/>
      <c r="F155" s="9"/>
      <c r="G155" s="42">
        <f t="shared" si="32"/>
        <v>5300</v>
      </c>
      <c r="H155" s="42">
        <f t="shared" si="29"/>
        <v>0</v>
      </c>
      <c r="I155" s="42">
        <f t="shared" si="30"/>
        <v>0</v>
      </c>
      <c r="J155" s="42">
        <f t="shared" si="31"/>
        <v>0</v>
      </c>
      <c r="K155" s="48">
        <f>(G155-C155)/C155</f>
        <v>0.39473684210526316</v>
      </c>
      <c r="L155" s="48"/>
      <c r="M155" s="48"/>
      <c r="N155" s="48"/>
      <c r="O155" s="39"/>
      <c r="P155" s="69"/>
      <c r="Q155" s="63"/>
      <c r="R155" s="63"/>
    </row>
    <row r="156" spans="1:18" ht="21.75" customHeight="1">
      <c r="A156" s="30" t="s">
        <v>34</v>
      </c>
      <c r="B156" s="10" t="s">
        <v>260</v>
      </c>
      <c r="C156" s="42">
        <v>2990</v>
      </c>
      <c r="D156" s="9"/>
      <c r="E156" s="9"/>
      <c r="F156" s="9"/>
      <c r="G156" s="42">
        <f t="shared" si="32"/>
        <v>4200</v>
      </c>
      <c r="H156" s="42">
        <f t="shared" si="29"/>
        <v>0</v>
      </c>
      <c r="I156" s="42">
        <f t="shared" si="30"/>
        <v>0</v>
      </c>
      <c r="J156" s="42">
        <f t="shared" si="31"/>
        <v>0</v>
      </c>
      <c r="K156" s="48">
        <f>(G156-C156)/C156</f>
        <v>0.40468227424749165</v>
      </c>
      <c r="L156" s="48"/>
      <c r="M156" s="48"/>
      <c r="N156" s="48"/>
      <c r="O156" s="39"/>
      <c r="P156" s="69"/>
      <c r="Q156" s="63"/>
      <c r="R156" s="63"/>
    </row>
    <row r="157" spans="1:18" s="3" customFormat="1" ht="22.5" customHeight="1">
      <c r="A157" s="20">
        <v>45</v>
      </c>
      <c r="B157" s="14" t="s">
        <v>299</v>
      </c>
      <c r="C157" s="9"/>
      <c r="D157" s="9"/>
      <c r="E157" s="9"/>
      <c r="F157" s="9"/>
      <c r="G157" s="42">
        <f t="shared" si="32"/>
        <v>0</v>
      </c>
      <c r="H157" s="42">
        <f t="shared" si="29"/>
        <v>0</v>
      </c>
      <c r="I157" s="42">
        <f t="shared" si="30"/>
        <v>0</v>
      </c>
      <c r="J157" s="42">
        <f t="shared" si="31"/>
        <v>0</v>
      </c>
      <c r="K157" s="48"/>
      <c r="L157" s="48"/>
      <c r="M157" s="48"/>
      <c r="N157" s="48"/>
      <c r="O157" s="39"/>
      <c r="P157" s="69"/>
      <c r="Q157" s="63"/>
      <c r="R157" s="63"/>
    </row>
    <row r="158" spans="1:18" s="3" customFormat="1" ht="39.75" customHeight="1">
      <c r="A158" s="30" t="s">
        <v>35</v>
      </c>
      <c r="B158" s="37" t="s">
        <v>316</v>
      </c>
      <c r="C158" s="42">
        <v>3600</v>
      </c>
      <c r="D158" s="42">
        <v>1400</v>
      </c>
      <c r="E158" s="9"/>
      <c r="F158" s="47"/>
      <c r="G158" s="42">
        <f t="shared" si="32"/>
        <v>5000</v>
      </c>
      <c r="H158" s="42">
        <f t="shared" si="29"/>
        <v>2000</v>
      </c>
      <c r="I158" s="42">
        <f t="shared" si="30"/>
        <v>0</v>
      </c>
      <c r="J158" s="42">
        <f t="shared" si="31"/>
        <v>0</v>
      </c>
      <c r="K158" s="48">
        <f aca="true" t="shared" si="34" ref="K158:L161">(G158-C158)/C158</f>
        <v>0.3888888888888889</v>
      </c>
      <c r="L158" s="48">
        <f t="shared" si="34"/>
        <v>0.42857142857142855</v>
      </c>
      <c r="M158" s="48"/>
      <c r="N158" s="48"/>
      <c r="O158" s="39"/>
      <c r="P158" s="69"/>
      <c r="Q158" s="63"/>
      <c r="R158" s="63"/>
    </row>
    <row r="159" spans="1:18" ht="44.25" customHeight="1">
      <c r="A159" s="30" t="s">
        <v>36</v>
      </c>
      <c r="B159" s="36" t="s">
        <v>320</v>
      </c>
      <c r="C159" s="42">
        <v>1300</v>
      </c>
      <c r="D159" s="42">
        <v>650</v>
      </c>
      <c r="E159" s="9">
        <v>380</v>
      </c>
      <c r="F159" s="47">
        <v>250</v>
      </c>
      <c r="G159" s="42">
        <f t="shared" si="32"/>
        <v>1800</v>
      </c>
      <c r="H159" s="42">
        <f t="shared" si="29"/>
        <v>900</v>
      </c>
      <c r="I159" s="42">
        <f t="shared" si="30"/>
        <v>500</v>
      </c>
      <c r="J159" s="42">
        <f t="shared" si="31"/>
        <v>400</v>
      </c>
      <c r="K159" s="48">
        <f t="shared" si="34"/>
        <v>0.38461538461538464</v>
      </c>
      <c r="L159" s="48">
        <f t="shared" si="34"/>
        <v>0.38461538461538464</v>
      </c>
      <c r="M159" s="48">
        <f aca="true" t="shared" si="35" ref="M159:N161">(I159-E159)/E159</f>
        <v>0.3157894736842105</v>
      </c>
      <c r="N159" s="48">
        <f t="shared" si="35"/>
        <v>0.6</v>
      </c>
      <c r="O159" s="39"/>
      <c r="P159" s="69"/>
      <c r="Q159" s="63"/>
      <c r="R159" s="63"/>
    </row>
    <row r="160" spans="1:18" ht="45.75" customHeight="1">
      <c r="A160" s="30" t="s">
        <v>37</v>
      </c>
      <c r="B160" s="36" t="s">
        <v>317</v>
      </c>
      <c r="C160" s="42">
        <v>1050</v>
      </c>
      <c r="D160" s="42">
        <v>540</v>
      </c>
      <c r="E160" s="9">
        <v>270</v>
      </c>
      <c r="F160" s="47">
        <v>190</v>
      </c>
      <c r="G160" s="42">
        <f t="shared" si="32"/>
        <v>1500</v>
      </c>
      <c r="H160" s="42">
        <f t="shared" si="29"/>
        <v>800</v>
      </c>
      <c r="I160" s="42">
        <f t="shared" si="30"/>
        <v>400</v>
      </c>
      <c r="J160" s="42">
        <f t="shared" si="31"/>
        <v>300</v>
      </c>
      <c r="K160" s="48">
        <f t="shared" si="34"/>
        <v>0.42857142857142855</v>
      </c>
      <c r="L160" s="48">
        <f t="shared" si="34"/>
        <v>0.48148148148148145</v>
      </c>
      <c r="M160" s="48">
        <f t="shared" si="35"/>
        <v>0.48148148148148145</v>
      </c>
      <c r="N160" s="48">
        <f t="shared" si="35"/>
        <v>0.5789473684210527</v>
      </c>
      <c r="O160" s="39"/>
      <c r="P160" s="69"/>
      <c r="Q160" s="63"/>
      <c r="R160" s="63"/>
    </row>
    <row r="161" spans="1:18" ht="63.75" customHeight="1">
      <c r="A161" s="24">
        <v>46</v>
      </c>
      <c r="B161" s="14" t="s">
        <v>423</v>
      </c>
      <c r="C161" s="42">
        <v>2200</v>
      </c>
      <c r="D161" s="42">
        <v>1100</v>
      </c>
      <c r="E161" s="9">
        <v>650</v>
      </c>
      <c r="F161" s="47">
        <v>320</v>
      </c>
      <c r="G161" s="42">
        <f t="shared" si="32"/>
        <v>3100</v>
      </c>
      <c r="H161" s="42">
        <f t="shared" si="29"/>
        <v>1500</v>
      </c>
      <c r="I161" s="42">
        <f t="shared" si="30"/>
        <v>900</v>
      </c>
      <c r="J161" s="42">
        <f t="shared" si="31"/>
        <v>400</v>
      </c>
      <c r="K161" s="48">
        <f t="shared" si="34"/>
        <v>0.4090909090909091</v>
      </c>
      <c r="L161" s="48">
        <f t="shared" si="34"/>
        <v>0.36363636363636365</v>
      </c>
      <c r="M161" s="48">
        <f t="shared" si="35"/>
        <v>0.38461538461538464</v>
      </c>
      <c r="N161" s="48">
        <f t="shared" si="35"/>
        <v>0.25</v>
      </c>
      <c r="O161" s="14"/>
      <c r="P161" s="69"/>
      <c r="Q161" s="63"/>
      <c r="R161" s="63"/>
    </row>
    <row r="162" spans="1:18" s="1" customFormat="1" ht="21" customHeight="1">
      <c r="A162" s="20">
        <v>47</v>
      </c>
      <c r="B162" s="14" t="s">
        <v>401</v>
      </c>
      <c r="C162" s="9"/>
      <c r="D162" s="9"/>
      <c r="E162" s="9"/>
      <c r="F162" s="9"/>
      <c r="G162" s="42">
        <f t="shared" si="32"/>
        <v>0</v>
      </c>
      <c r="H162" s="42">
        <f t="shared" si="29"/>
        <v>0</v>
      </c>
      <c r="I162" s="42">
        <f t="shared" si="30"/>
        <v>0</v>
      </c>
      <c r="J162" s="42">
        <f t="shared" si="31"/>
        <v>0</v>
      </c>
      <c r="K162" s="48"/>
      <c r="L162" s="48"/>
      <c r="M162" s="48"/>
      <c r="N162" s="48"/>
      <c r="O162" s="39"/>
      <c r="P162" s="69"/>
      <c r="Q162" s="63"/>
      <c r="R162" s="63"/>
    </row>
    <row r="163" spans="1:18" ht="42.75" customHeight="1">
      <c r="A163" s="31" t="s">
        <v>38</v>
      </c>
      <c r="B163" s="10" t="s">
        <v>261</v>
      </c>
      <c r="C163" s="42">
        <v>8500</v>
      </c>
      <c r="D163" s="42">
        <v>4200</v>
      </c>
      <c r="E163" s="9"/>
      <c r="F163" s="9"/>
      <c r="G163" s="42">
        <f t="shared" si="32"/>
        <v>11900</v>
      </c>
      <c r="H163" s="42">
        <f t="shared" si="29"/>
        <v>5900</v>
      </c>
      <c r="I163" s="42">
        <f t="shared" si="30"/>
        <v>0</v>
      </c>
      <c r="J163" s="42">
        <f t="shared" si="31"/>
        <v>0</v>
      </c>
      <c r="K163" s="48">
        <f>(G163-C163)/C163</f>
        <v>0.4</v>
      </c>
      <c r="L163" s="48">
        <f>(H163-D163)/D163</f>
        <v>0.40476190476190477</v>
      </c>
      <c r="M163" s="48"/>
      <c r="N163" s="48"/>
      <c r="O163" s="39"/>
      <c r="P163" s="69"/>
      <c r="Q163" s="63"/>
      <c r="R163" s="63"/>
    </row>
    <row r="164" spans="1:18" ht="45" customHeight="1">
      <c r="A164" s="31" t="s">
        <v>39</v>
      </c>
      <c r="B164" s="10" t="s">
        <v>262</v>
      </c>
      <c r="C164" s="42">
        <v>5800</v>
      </c>
      <c r="D164" s="42">
        <v>2800</v>
      </c>
      <c r="E164" s="9"/>
      <c r="F164" s="9"/>
      <c r="G164" s="42">
        <f t="shared" si="32"/>
        <v>8100</v>
      </c>
      <c r="H164" s="42">
        <f t="shared" si="29"/>
        <v>3900</v>
      </c>
      <c r="I164" s="42">
        <f t="shared" si="30"/>
        <v>0</v>
      </c>
      <c r="J164" s="42">
        <f t="shared" si="31"/>
        <v>0</v>
      </c>
      <c r="K164" s="48">
        <f>(G164-C164)/C164</f>
        <v>0.39655172413793105</v>
      </c>
      <c r="L164" s="48">
        <f>(H164-D164)/D164</f>
        <v>0.39285714285714285</v>
      </c>
      <c r="M164" s="48"/>
      <c r="N164" s="48"/>
      <c r="O164" s="39"/>
      <c r="P164" s="69"/>
      <c r="Q164" s="63"/>
      <c r="R164" s="63"/>
    </row>
    <row r="165" spans="1:19" s="1" customFormat="1" ht="29.25" customHeight="1">
      <c r="A165" s="229" t="s">
        <v>300</v>
      </c>
      <c r="B165" s="14" t="s">
        <v>234</v>
      </c>
      <c r="C165" s="9"/>
      <c r="D165" s="9"/>
      <c r="E165" s="9"/>
      <c r="F165" s="9"/>
      <c r="G165" s="42">
        <f t="shared" si="32"/>
        <v>0</v>
      </c>
      <c r="H165" s="42">
        <f t="shared" si="29"/>
        <v>0</v>
      </c>
      <c r="I165" s="42">
        <f t="shared" si="30"/>
        <v>0</v>
      </c>
      <c r="J165" s="42">
        <f t="shared" si="31"/>
        <v>0</v>
      </c>
      <c r="K165" s="48"/>
      <c r="L165" s="48"/>
      <c r="M165" s="48"/>
      <c r="N165" s="48"/>
      <c r="O165" s="39"/>
      <c r="Q165" s="227"/>
      <c r="R165" s="227"/>
      <c r="S165" s="228"/>
    </row>
    <row r="166" spans="1:16" s="3" customFormat="1" ht="21.75" customHeight="1">
      <c r="A166" s="20">
        <v>48</v>
      </c>
      <c r="B166" s="14" t="s">
        <v>303</v>
      </c>
      <c r="C166" s="9"/>
      <c r="D166" s="9"/>
      <c r="E166" s="9"/>
      <c r="F166" s="9"/>
      <c r="G166" s="42">
        <f t="shared" si="32"/>
        <v>0</v>
      </c>
      <c r="H166" s="42">
        <f t="shared" si="29"/>
        <v>0</v>
      </c>
      <c r="I166" s="42">
        <f t="shared" si="30"/>
        <v>0</v>
      </c>
      <c r="J166" s="42">
        <f t="shared" si="31"/>
        <v>0</v>
      </c>
      <c r="K166" s="48"/>
      <c r="L166" s="48"/>
      <c r="M166" s="48"/>
      <c r="N166" s="48"/>
      <c r="O166" s="39"/>
      <c r="P166" s="63"/>
    </row>
    <row r="167" spans="1:17" s="3" customFormat="1" ht="21" customHeight="1">
      <c r="A167" s="20" t="s">
        <v>304</v>
      </c>
      <c r="B167" s="14" t="s">
        <v>305</v>
      </c>
      <c r="C167" s="9">
        <v>660</v>
      </c>
      <c r="D167" s="9">
        <v>390</v>
      </c>
      <c r="E167" s="9">
        <v>260</v>
      </c>
      <c r="F167" s="9">
        <v>190</v>
      </c>
      <c r="G167" s="42">
        <f t="shared" si="32"/>
        <v>900</v>
      </c>
      <c r="H167" s="42">
        <f t="shared" si="29"/>
        <v>500</v>
      </c>
      <c r="I167" s="42">
        <f t="shared" si="30"/>
        <v>400</v>
      </c>
      <c r="J167" s="42">
        <f t="shared" si="31"/>
        <v>300</v>
      </c>
      <c r="K167" s="48">
        <f aca="true" t="shared" si="36" ref="K167:N169">(G167-C167)/C167</f>
        <v>0.36363636363636365</v>
      </c>
      <c r="L167" s="48">
        <f t="shared" si="36"/>
        <v>0.28205128205128205</v>
      </c>
      <c r="M167" s="48">
        <f t="shared" si="36"/>
        <v>0.5384615384615384</v>
      </c>
      <c r="N167" s="48">
        <f t="shared" si="36"/>
        <v>0.5789473684210527</v>
      </c>
      <c r="O167" s="39"/>
      <c r="P167" s="66"/>
      <c r="Q167" s="63"/>
    </row>
    <row r="168" spans="1:19" ht="44.25" customHeight="1">
      <c r="A168" s="20" t="s">
        <v>306</v>
      </c>
      <c r="B168" s="38" t="s">
        <v>318</v>
      </c>
      <c r="C168" s="9">
        <v>420</v>
      </c>
      <c r="D168" s="9">
        <v>365</v>
      </c>
      <c r="E168" s="9">
        <v>260</v>
      </c>
      <c r="F168" s="9">
        <v>145</v>
      </c>
      <c r="G168" s="42">
        <f t="shared" si="32"/>
        <v>600</v>
      </c>
      <c r="H168" s="42">
        <f t="shared" si="29"/>
        <v>500</v>
      </c>
      <c r="I168" s="42">
        <f t="shared" si="30"/>
        <v>400</v>
      </c>
      <c r="J168" s="42">
        <f t="shared" si="31"/>
        <v>200</v>
      </c>
      <c r="K168" s="48">
        <f t="shared" si="36"/>
        <v>0.42857142857142855</v>
      </c>
      <c r="L168" s="48">
        <f t="shared" si="36"/>
        <v>0.3698630136986301</v>
      </c>
      <c r="M168" s="48">
        <f t="shared" si="36"/>
        <v>0.5384615384615384</v>
      </c>
      <c r="N168" s="48">
        <f t="shared" si="36"/>
        <v>0.3793103448275862</v>
      </c>
      <c r="O168" s="39"/>
      <c r="P168" s="66"/>
      <c r="Q168" s="63"/>
      <c r="R168" s="64"/>
      <c r="S168" s="3"/>
    </row>
    <row r="169" spans="1:19" ht="21.75" customHeight="1">
      <c r="A169" s="20" t="s">
        <v>307</v>
      </c>
      <c r="B169" s="38" t="s">
        <v>311</v>
      </c>
      <c r="C169" s="9">
        <v>235</v>
      </c>
      <c r="D169" s="9">
        <v>190</v>
      </c>
      <c r="E169" s="9">
        <v>85</v>
      </c>
      <c r="F169" s="9">
        <v>57</v>
      </c>
      <c r="G169" s="42">
        <f t="shared" si="32"/>
        <v>300</v>
      </c>
      <c r="H169" s="42">
        <f t="shared" si="29"/>
        <v>300</v>
      </c>
      <c r="I169" s="42">
        <f t="shared" si="30"/>
        <v>100</v>
      </c>
      <c r="J169" s="42">
        <f t="shared" si="31"/>
        <v>100</v>
      </c>
      <c r="K169" s="48">
        <f t="shared" si="36"/>
        <v>0.2765957446808511</v>
      </c>
      <c r="L169" s="48">
        <f t="shared" si="36"/>
        <v>0.5789473684210527</v>
      </c>
      <c r="M169" s="48">
        <f t="shared" si="36"/>
        <v>0.17647058823529413</v>
      </c>
      <c r="N169" s="48">
        <f t="shared" si="36"/>
        <v>0.7543859649122807</v>
      </c>
      <c r="O169" s="39"/>
      <c r="P169" s="66"/>
      <c r="Q169" s="63"/>
      <c r="S169" s="3"/>
    </row>
    <row r="170" spans="1:17" s="3" customFormat="1" ht="21.75" customHeight="1">
      <c r="A170" s="20">
        <v>49</v>
      </c>
      <c r="B170" s="14" t="s">
        <v>308</v>
      </c>
      <c r="C170" s="9"/>
      <c r="D170" s="9"/>
      <c r="E170" s="9"/>
      <c r="F170" s="9"/>
      <c r="G170" s="42">
        <f t="shared" si="32"/>
        <v>0</v>
      </c>
      <c r="H170" s="42">
        <f t="shared" si="29"/>
        <v>0</v>
      </c>
      <c r="I170" s="42">
        <f t="shared" si="30"/>
        <v>0</v>
      </c>
      <c r="J170" s="42">
        <f t="shared" si="31"/>
        <v>0</v>
      </c>
      <c r="K170" s="48"/>
      <c r="L170" s="48"/>
      <c r="M170" s="48"/>
      <c r="N170" s="48"/>
      <c r="O170" s="39"/>
      <c r="P170" s="66"/>
      <c r="Q170" s="63"/>
    </row>
    <row r="171" spans="1:17" s="3" customFormat="1" ht="27.75" customHeight="1">
      <c r="A171" s="20" t="s">
        <v>304</v>
      </c>
      <c r="B171" s="10" t="s">
        <v>309</v>
      </c>
      <c r="C171" s="9">
        <v>880</v>
      </c>
      <c r="D171" s="9">
        <v>730</v>
      </c>
      <c r="E171" s="9">
        <v>575</v>
      </c>
      <c r="F171" s="9">
        <v>375</v>
      </c>
      <c r="G171" s="42">
        <f t="shared" si="32"/>
        <v>1200</v>
      </c>
      <c r="H171" s="42">
        <f t="shared" si="29"/>
        <v>1000</v>
      </c>
      <c r="I171" s="42">
        <f t="shared" si="30"/>
        <v>800</v>
      </c>
      <c r="J171" s="42">
        <f t="shared" si="31"/>
        <v>500</v>
      </c>
      <c r="K171" s="48">
        <f aca="true" t="shared" si="37" ref="K171:N173">(G171-C171)/C171</f>
        <v>0.36363636363636365</v>
      </c>
      <c r="L171" s="48">
        <f t="shared" si="37"/>
        <v>0.3698630136986301</v>
      </c>
      <c r="M171" s="48">
        <f t="shared" si="37"/>
        <v>0.391304347826087</v>
      </c>
      <c r="N171" s="48">
        <f t="shared" si="37"/>
        <v>0.3333333333333333</v>
      </c>
      <c r="O171" s="39"/>
      <c r="P171" s="66"/>
      <c r="Q171" s="63"/>
    </row>
    <row r="172" spans="1:18" s="3" customFormat="1" ht="30" customHeight="1">
      <c r="A172" s="20" t="s">
        <v>306</v>
      </c>
      <c r="B172" s="10" t="s">
        <v>397</v>
      </c>
      <c r="C172" s="9">
        <v>420</v>
      </c>
      <c r="D172" s="9">
        <v>365</v>
      </c>
      <c r="E172" s="9">
        <v>260</v>
      </c>
      <c r="F172" s="9">
        <v>155</v>
      </c>
      <c r="G172" s="42">
        <f t="shared" si="32"/>
        <v>600</v>
      </c>
      <c r="H172" s="42">
        <f t="shared" si="29"/>
        <v>500</v>
      </c>
      <c r="I172" s="42">
        <f t="shared" si="30"/>
        <v>400</v>
      </c>
      <c r="J172" s="42">
        <f t="shared" si="31"/>
        <v>200</v>
      </c>
      <c r="K172" s="48">
        <f t="shared" si="37"/>
        <v>0.42857142857142855</v>
      </c>
      <c r="L172" s="48">
        <f t="shared" si="37"/>
        <v>0.3698630136986301</v>
      </c>
      <c r="M172" s="48">
        <f t="shared" si="37"/>
        <v>0.5384615384615384</v>
      </c>
      <c r="N172" s="48">
        <f t="shared" si="37"/>
        <v>0.2903225806451613</v>
      </c>
      <c r="O172" s="39"/>
      <c r="P172" s="66"/>
      <c r="Q172" s="63"/>
      <c r="R172" s="66"/>
    </row>
    <row r="173" spans="1:17" s="3" customFormat="1" ht="25.5" customHeight="1">
      <c r="A173" s="20" t="s">
        <v>307</v>
      </c>
      <c r="B173" s="10" t="s">
        <v>310</v>
      </c>
      <c r="C173" s="9">
        <v>320</v>
      </c>
      <c r="D173" s="9">
        <v>235</v>
      </c>
      <c r="E173" s="9">
        <v>130</v>
      </c>
      <c r="F173" s="9">
        <v>95</v>
      </c>
      <c r="G173" s="42">
        <f t="shared" si="32"/>
        <v>400</v>
      </c>
      <c r="H173" s="42">
        <f t="shared" si="29"/>
        <v>300</v>
      </c>
      <c r="I173" s="42">
        <f t="shared" si="30"/>
        <v>200</v>
      </c>
      <c r="J173" s="42">
        <f t="shared" si="31"/>
        <v>100</v>
      </c>
      <c r="K173" s="48">
        <f t="shared" si="37"/>
        <v>0.25</v>
      </c>
      <c r="L173" s="48">
        <f t="shared" si="37"/>
        <v>0.2765957446808511</v>
      </c>
      <c r="M173" s="48">
        <f t="shared" si="37"/>
        <v>0.5384615384615384</v>
      </c>
      <c r="N173" s="48">
        <f t="shared" si="37"/>
        <v>0.05263157894736842</v>
      </c>
      <c r="O173" s="39"/>
      <c r="P173" s="66"/>
      <c r="Q173" s="63"/>
    </row>
    <row r="174" spans="1:20" ht="25.5" customHeight="1">
      <c r="A174" s="25"/>
      <c r="B174" s="26"/>
      <c r="C174" s="27"/>
      <c r="D174" s="27"/>
      <c r="E174" s="27"/>
      <c r="F174" s="27"/>
      <c r="G174" s="27"/>
      <c r="H174" s="27"/>
      <c r="I174" s="27"/>
      <c r="J174" s="27"/>
      <c r="K174" s="46"/>
      <c r="L174" s="28"/>
      <c r="M174" s="28"/>
      <c r="N174" s="67"/>
      <c r="O174" s="29"/>
      <c r="Q174" s="70"/>
      <c r="R174" s="70"/>
      <c r="S174" s="1"/>
      <c r="T174" s="1"/>
    </row>
    <row r="175" spans="2:14" ht="23.25" customHeight="1">
      <c r="B175" s="500"/>
      <c r="C175" s="500"/>
      <c r="D175" s="500"/>
      <c r="E175" s="500"/>
      <c r="F175" s="500"/>
      <c r="G175" s="500"/>
      <c r="H175" s="500"/>
      <c r="I175" s="500"/>
      <c r="J175" s="500"/>
      <c r="K175" s="500"/>
      <c r="L175" s="500"/>
      <c r="M175" s="500"/>
      <c r="N175" s="500"/>
    </row>
    <row r="176" spans="2:15" ht="18.75">
      <c r="B176" s="496"/>
      <c r="C176" s="496"/>
      <c r="D176" s="496"/>
      <c r="E176" s="496"/>
      <c r="F176" s="496"/>
      <c r="G176" s="496"/>
      <c r="H176" s="496"/>
      <c r="I176" s="496"/>
      <c r="J176" s="496"/>
      <c r="K176" s="496"/>
      <c r="L176" s="496"/>
      <c r="M176" s="496"/>
      <c r="N176" s="496"/>
      <c r="O176" s="496"/>
    </row>
    <row r="177" spans="2:15" ht="18.75" customHeight="1">
      <c r="B177" s="496"/>
      <c r="C177" s="496"/>
      <c r="D177" s="496"/>
      <c r="E177" s="496"/>
      <c r="F177" s="496"/>
      <c r="G177" s="496"/>
      <c r="H177" s="496"/>
      <c r="I177" s="496"/>
      <c r="J177" s="496"/>
      <c r="K177" s="496"/>
      <c r="L177" s="496"/>
      <c r="M177" s="496"/>
      <c r="N177" s="496"/>
      <c r="O177" s="496"/>
    </row>
    <row r="178" spans="2:15" ht="18.75" customHeight="1">
      <c r="B178" s="496"/>
      <c r="C178" s="496"/>
      <c r="D178" s="496"/>
      <c r="E178" s="496"/>
      <c r="F178" s="496"/>
      <c r="G178" s="496"/>
      <c r="H178" s="496"/>
      <c r="I178" s="496"/>
      <c r="J178" s="496"/>
      <c r="K178" s="496"/>
      <c r="L178" s="496"/>
      <c r="M178" s="496"/>
      <c r="N178" s="496"/>
      <c r="O178" s="496"/>
    </row>
    <row r="179" spans="2:15" ht="18.75" customHeight="1">
      <c r="B179" s="497"/>
      <c r="C179" s="497"/>
      <c r="D179" s="497"/>
      <c r="E179" s="497"/>
      <c r="F179" s="497"/>
      <c r="G179" s="497"/>
      <c r="H179" s="497"/>
      <c r="I179" s="497"/>
      <c r="J179" s="497"/>
      <c r="K179" s="497"/>
      <c r="L179" s="497"/>
      <c r="M179" s="497"/>
      <c r="N179" s="497"/>
      <c r="O179" s="497"/>
    </row>
  </sheetData>
  <sheetProtection/>
  <mergeCells count="13">
    <mergeCell ref="A1:O1"/>
    <mergeCell ref="A2:N2"/>
    <mergeCell ref="B3:N3"/>
    <mergeCell ref="A4:A5"/>
    <mergeCell ref="B4:F4"/>
    <mergeCell ref="G4:J4"/>
    <mergeCell ref="K4:N4"/>
    <mergeCell ref="B178:O178"/>
    <mergeCell ref="B179:O179"/>
    <mergeCell ref="O4:O5"/>
    <mergeCell ref="B175:N175"/>
    <mergeCell ref="B176:O176"/>
    <mergeCell ref="B177:O177"/>
  </mergeCells>
  <printOptions/>
  <pageMargins left="0.2" right="0.2" top="0.19" bottom="0.19" header="0.19" footer="0.19"/>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I112"/>
  <sheetViews>
    <sheetView view="pageBreakPreview" zoomScale="60" zoomScalePageLayoutView="0" workbookViewId="0" topLeftCell="A1">
      <pane ySplit="4" topLeftCell="A5" activePane="bottomLeft" state="frozen"/>
      <selection pane="topLeft" activeCell="N1" sqref="N1"/>
      <selection pane="bottomLeft" activeCell="P111" sqref="P111"/>
    </sheetView>
  </sheetViews>
  <sheetFormatPr defaultColWidth="9.00390625" defaultRowHeight="15.75"/>
  <cols>
    <col min="1" max="1" width="5.375" style="455" hidden="1" customWidth="1"/>
    <col min="2" max="2" width="17.375" style="406" hidden="1" customWidth="1"/>
    <col min="3" max="3" width="6.50390625" style="419" hidden="1" customWidth="1"/>
    <col min="4" max="4" width="7.25390625" style="419" hidden="1" customWidth="1"/>
    <col min="5" max="5" width="7.875" style="419" hidden="1" customWidth="1"/>
    <col min="6" max="6" width="8.50390625" style="419" hidden="1" customWidth="1"/>
    <col min="7" max="9" width="7.875" style="419" hidden="1" customWidth="1"/>
    <col min="10" max="12" width="5.75390625" style="419" hidden="1" customWidth="1"/>
    <col min="13" max="13" width="5.625" style="419" hidden="1" customWidth="1"/>
    <col min="14" max="14" width="6.50390625" style="406" customWidth="1"/>
    <col min="15" max="15" width="46.25390625" style="406" customWidth="1"/>
    <col min="16" max="18" width="12.50390625" style="419" customWidth="1"/>
    <col min="19" max="21" width="7.375" style="419" hidden="1" customWidth="1"/>
    <col min="22" max="22" width="7.625" style="419" hidden="1" customWidth="1"/>
    <col min="23" max="23" width="6.50390625" style="455" hidden="1" customWidth="1"/>
    <col min="24" max="24" width="5.375" style="406" hidden="1" customWidth="1"/>
    <col min="25" max="25" width="26.125" style="406" hidden="1" customWidth="1"/>
    <col min="26" max="26" width="6.125" style="419" hidden="1" customWidth="1"/>
    <col min="27" max="27" width="5.375" style="419" hidden="1" customWidth="1"/>
    <col min="28" max="28" width="5.50390625" style="419" hidden="1" customWidth="1"/>
    <col min="29" max="29" width="17.75390625" style="406" hidden="1" customWidth="1"/>
    <col min="30" max="30" width="5.375" style="406" hidden="1" customWidth="1"/>
    <col min="31" max="31" width="26.125" style="406" hidden="1" customWidth="1"/>
    <col min="32" max="32" width="6.125" style="419" hidden="1" customWidth="1"/>
    <col min="33" max="33" width="5.375" style="419" hidden="1" customWidth="1"/>
    <col min="34" max="34" width="5.50390625" style="419" hidden="1" customWidth="1"/>
    <col min="35" max="35" width="17.75390625" style="406" hidden="1" customWidth="1"/>
    <col min="36" max="16384" width="9.00390625" style="406" customWidth="1"/>
  </cols>
  <sheetData>
    <row r="1" spans="1:34" ht="31.5" customHeight="1">
      <c r="A1" s="567" t="s">
        <v>1341</v>
      </c>
      <c r="B1" s="567"/>
      <c r="C1" s="567"/>
      <c r="D1" s="567"/>
      <c r="E1" s="567"/>
      <c r="F1" s="567"/>
      <c r="G1" s="567"/>
      <c r="H1" s="567"/>
      <c r="I1" s="567"/>
      <c r="J1" s="567"/>
      <c r="K1" s="567"/>
      <c r="L1" s="567"/>
      <c r="M1" s="567"/>
      <c r="N1" s="567"/>
      <c r="O1" s="567"/>
      <c r="P1" s="567"/>
      <c r="Q1" s="567"/>
      <c r="R1" s="567"/>
      <c r="S1" s="567"/>
      <c r="T1" s="567"/>
      <c r="U1" s="567"/>
      <c r="V1" s="567"/>
      <c r="W1" s="567"/>
      <c r="X1" s="405"/>
      <c r="Y1" s="405"/>
      <c r="Z1" s="405"/>
      <c r="AA1" s="405"/>
      <c r="AB1" s="405"/>
      <c r="AD1" s="405"/>
      <c r="AE1" s="405"/>
      <c r="AF1" s="405"/>
      <c r="AG1" s="405"/>
      <c r="AH1" s="405"/>
    </row>
    <row r="2" spans="1:34" ht="18.75">
      <c r="A2" s="407"/>
      <c r="B2" s="408"/>
      <c r="C2" s="409"/>
      <c r="D2" s="409"/>
      <c r="E2" s="409"/>
      <c r="F2" s="409"/>
      <c r="G2" s="409"/>
      <c r="H2" s="409"/>
      <c r="I2" s="409"/>
      <c r="J2" s="568" t="s">
        <v>455</v>
      </c>
      <c r="K2" s="568"/>
      <c r="L2" s="568"/>
      <c r="M2" s="568"/>
      <c r="N2" s="408"/>
      <c r="O2" s="408"/>
      <c r="P2" s="569" t="s">
        <v>456</v>
      </c>
      <c r="Q2" s="569"/>
      <c r="R2" s="569"/>
      <c r="S2" s="570" t="s">
        <v>1059</v>
      </c>
      <c r="T2" s="570"/>
      <c r="U2" s="570"/>
      <c r="V2" s="570"/>
      <c r="W2" s="570"/>
      <c r="X2" s="408"/>
      <c r="Y2" s="408"/>
      <c r="Z2" s="409"/>
      <c r="AA2" s="409"/>
      <c r="AB2" s="409"/>
      <c r="AD2" s="408"/>
      <c r="AE2" s="408"/>
      <c r="AF2" s="409"/>
      <c r="AG2" s="409"/>
      <c r="AH2" s="409"/>
    </row>
    <row r="3" spans="1:35" ht="18" customHeight="1">
      <c r="A3" s="571" t="s">
        <v>267</v>
      </c>
      <c r="B3" s="571" t="s">
        <v>445</v>
      </c>
      <c r="C3" s="571"/>
      <c r="D3" s="571"/>
      <c r="E3" s="571"/>
      <c r="F3" s="571" t="s">
        <v>446</v>
      </c>
      <c r="G3" s="571"/>
      <c r="H3" s="571"/>
      <c r="I3" s="571"/>
      <c r="J3" s="572" t="s">
        <v>447</v>
      </c>
      <c r="K3" s="572"/>
      <c r="L3" s="572"/>
      <c r="M3" s="572"/>
      <c r="N3" s="571" t="s">
        <v>267</v>
      </c>
      <c r="O3" s="573" t="s">
        <v>434</v>
      </c>
      <c r="P3" s="571" t="s">
        <v>442</v>
      </c>
      <c r="Q3" s="571"/>
      <c r="R3" s="571"/>
      <c r="S3" s="572" t="s">
        <v>447</v>
      </c>
      <c r="T3" s="572"/>
      <c r="U3" s="572"/>
      <c r="V3" s="571" t="s">
        <v>236</v>
      </c>
      <c r="W3" s="571" t="s">
        <v>323</v>
      </c>
      <c r="X3" s="571" t="s">
        <v>267</v>
      </c>
      <c r="Y3" s="571" t="s">
        <v>1060</v>
      </c>
      <c r="Z3" s="571"/>
      <c r="AA3" s="571"/>
      <c r="AB3" s="575"/>
      <c r="AC3" s="571" t="s">
        <v>1061</v>
      </c>
      <c r="AD3" s="571" t="s">
        <v>267</v>
      </c>
      <c r="AE3" s="571" t="s">
        <v>1062</v>
      </c>
      <c r="AF3" s="571"/>
      <c r="AG3" s="571"/>
      <c r="AH3" s="575"/>
      <c r="AI3" s="571" t="s">
        <v>1061</v>
      </c>
    </row>
    <row r="4" spans="1:35" ht="18" customHeight="1">
      <c r="A4" s="571"/>
      <c r="B4" s="413" t="s">
        <v>434</v>
      </c>
      <c r="C4" s="410" t="s">
        <v>1063</v>
      </c>
      <c r="D4" s="410" t="s">
        <v>1064</v>
      </c>
      <c r="E4" s="410" t="s">
        <v>1065</v>
      </c>
      <c r="F4" s="410"/>
      <c r="G4" s="410"/>
      <c r="H4" s="410"/>
      <c r="I4" s="410"/>
      <c r="J4" s="410"/>
      <c r="K4" s="410"/>
      <c r="L4" s="410"/>
      <c r="M4" s="410"/>
      <c r="N4" s="571"/>
      <c r="O4" s="574"/>
      <c r="P4" s="410" t="s">
        <v>263</v>
      </c>
      <c r="Q4" s="410" t="s">
        <v>264</v>
      </c>
      <c r="R4" s="410" t="s">
        <v>265</v>
      </c>
      <c r="S4" s="410" t="s">
        <v>1063</v>
      </c>
      <c r="T4" s="410" t="s">
        <v>1064</v>
      </c>
      <c r="U4" s="410" t="s">
        <v>1065</v>
      </c>
      <c r="V4" s="571"/>
      <c r="W4" s="571"/>
      <c r="X4" s="571"/>
      <c r="Y4" s="413" t="s">
        <v>434</v>
      </c>
      <c r="Z4" s="410" t="s">
        <v>1063</v>
      </c>
      <c r="AA4" s="410" t="s">
        <v>1064</v>
      </c>
      <c r="AB4" s="412" t="s">
        <v>1065</v>
      </c>
      <c r="AC4" s="571"/>
      <c r="AD4" s="571"/>
      <c r="AE4" s="413" t="s">
        <v>434</v>
      </c>
      <c r="AF4" s="410" t="s">
        <v>1063</v>
      </c>
      <c r="AG4" s="410" t="s">
        <v>1064</v>
      </c>
      <c r="AH4" s="412" t="s">
        <v>1065</v>
      </c>
      <c r="AI4" s="571"/>
    </row>
    <row r="5" spans="1:35" s="419" customFormat="1" ht="36.75" customHeight="1">
      <c r="A5" s="411" t="s">
        <v>301</v>
      </c>
      <c r="B5" s="414" t="s">
        <v>1066</v>
      </c>
      <c r="C5" s="415"/>
      <c r="D5" s="415"/>
      <c r="E5" s="415"/>
      <c r="F5" s="411"/>
      <c r="G5" s="411"/>
      <c r="H5" s="411"/>
      <c r="I5" s="411"/>
      <c r="J5" s="411"/>
      <c r="K5" s="411"/>
      <c r="L5" s="411"/>
      <c r="M5" s="411"/>
      <c r="N5" s="411" t="s">
        <v>301</v>
      </c>
      <c r="O5" s="414" t="s">
        <v>1066</v>
      </c>
      <c r="P5" s="415"/>
      <c r="Q5" s="415"/>
      <c r="R5" s="415"/>
      <c r="S5" s="415"/>
      <c r="T5" s="415"/>
      <c r="U5" s="415"/>
      <c r="V5" s="416"/>
      <c r="W5" s="417"/>
      <c r="X5" s="411" t="s">
        <v>301</v>
      </c>
      <c r="Y5" s="414" t="s">
        <v>1066</v>
      </c>
      <c r="Z5" s="415"/>
      <c r="AA5" s="415"/>
      <c r="AB5" s="418"/>
      <c r="AC5" s="417"/>
      <c r="AD5" s="411" t="s">
        <v>301</v>
      </c>
      <c r="AE5" s="414" t="s">
        <v>1066</v>
      </c>
      <c r="AF5" s="415"/>
      <c r="AG5" s="415"/>
      <c r="AH5" s="418"/>
      <c r="AI5" s="417"/>
    </row>
    <row r="6" spans="1:35" s="419" customFormat="1" ht="56.25" customHeight="1">
      <c r="A6" s="417">
        <v>1</v>
      </c>
      <c r="B6" s="420" t="s">
        <v>980</v>
      </c>
      <c r="C6" s="421">
        <v>90</v>
      </c>
      <c r="D6" s="421">
        <v>50</v>
      </c>
      <c r="E6" s="421">
        <v>30</v>
      </c>
      <c r="F6" s="422">
        <v>18000</v>
      </c>
      <c r="G6" s="422">
        <v>4000</v>
      </c>
      <c r="H6" s="422">
        <v>2300</v>
      </c>
      <c r="I6" s="422">
        <v>1700</v>
      </c>
      <c r="J6" s="423">
        <f aca="true" t="shared" si="0" ref="J6:L7">(F6/C6%)-100</f>
        <v>19900</v>
      </c>
      <c r="K6" s="423">
        <f t="shared" si="0"/>
        <v>7900</v>
      </c>
      <c r="L6" s="423">
        <f t="shared" si="0"/>
        <v>7566.666666666667</v>
      </c>
      <c r="M6" s="423" t="e">
        <f>(I6/#REF!%)-100</f>
        <v>#REF!</v>
      </c>
      <c r="N6" s="424">
        <v>1</v>
      </c>
      <c r="O6" s="425" t="s">
        <v>1067</v>
      </c>
      <c r="P6" s="425">
        <v>450</v>
      </c>
      <c r="Q6" s="425">
        <v>270</v>
      </c>
      <c r="R6" s="425">
        <v>135</v>
      </c>
      <c r="S6" s="426">
        <f aca="true" t="shared" si="1" ref="S6:U8">(P6/C6%)-100</f>
        <v>400</v>
      </c>
      <c r="T6" s="426">
        <f t="shared" si="1"/>
        <v>440</v>
      </c>
      <c r="U6" s="426">
        <f t="shared" si="1"/>
        <v>350</v>
      </c>
      <c r="V6" s="417" t="s">
        <v>238</v>
      </c>
      <c r="W6" s="576" t="s">
        <v>1068</v>
      </c>
      <c r="X6" s="424">
        <v>1</v>
      </c>
      <c r="Y6" s="425" t="s">
        <v>1069</v>
      </c>
      <c r="Z6" s="425">
        <v>450</v>
      </c>
      <c r="AA6" s="425">
        <v>270</v>
      </c>
      <c r="AB6" s="427">
        <v>135</v>
      </c>
      <c r="AC6" s="417"/>
      <c r="AD6" s="424">
        <v>1</v>
      </c>
      <c r="AE6" s="425" t="s">
        <v>1069</v>
      </c>
      <c r="AF6" s="425">
        <f aca="true" t="shared" si="2" ref="AF6:AH8">C6*1.5</f>
        <v>135</v>
      </c>
      <c r="AG6" s="425">
        <f t="shared" si="2"/>
        <v>75</v>
      </c>
      <c r="AH6" s="427">
        <f t="shared" si="2"/>
        <v>45</v>
      </c>
      <c r="AI6" s="417"/>
    </row>
    <row r="7" spans="1:35" ht="48.75" customHeight="1">
      <c r="A7" s="417">
        <v>2</v>
      </c>
      <c r="B7" s="420" t="s">
        <v>979</v>
      </c>
      <c r="C7" s="428">
        <v>35</v>
      </c>
      <c r="D7" s="421">
        <v>30</v>
      </c>
      <c r="E7" s="421">
        <v>26</v>
      </c>
      <c r="F7" s="429">
        <v>8000</v>
      </c>
      <c r="G7" s="429">
        <v>1500</v>
      </c>
      <c r="H7" s="429">
        <v>800</v>
      </c>
      <c r="I7" s="429">
        <v>600</v>
      </c>
      <c r="J7" s="423">
        <f t="shared" si="0"/>
        <v>22757.14285714286</v>
      </c>
      <c r="K7" s="423">
        <f t="shared" si="0"/>
        <v>4900</v>
      </c>
      <c r="L7" s="423">
        <f t="shared" si="0"/>
        <v>2976.9230769230767</v>
      </c>
      <c r="M7" s="423" t="e">
        <f>(I7/#REF!%)-100</f>
        <v>#REF!</v>
      </c>
      <c r="N7" s="424">
        <v>2</v>
      </c>
      <c r="O7" s="425" t="s">
        <v>1070</v>
      </c>
      <c r="P7" s="425">
        <v>300</v>
      </c>
      <c r="Q7" s="425">
        <v>150</v>
      </c>
      <c r="R7" s="425">
        <v>100</v>
      </c>
      <c r="S7" s="426">
        <f t="shared" si="1"/>
        <v>757.1428571428572</v>
      </c>
      <c r="T7" s="426">
        <f t="shared" si="1"/>
        <v>400</v>
      </c>
      <c r="U7" s="426">
        <f t="shared" si="1"/>
        <v>284.6153846153846</v>
      </c>
      <c r="V7" s="417" t="s">
        <v>238</v>
      </c>
      <c r="W7" s="576"/>
      <c r="X7" s="424">
        <v>2</v>
      </c>
      <c r="Y7" s="425" t="s">
        <v>1071</v>
      </c>
      <c r="Z7" s="425">
        <v>300</v>
      </c>
      <c r="AA7" s="425">
        <v>150</v>
      </c>
      <c r="AB7" s="427">
        <v>100</v>
      </c>
      <c r="AC7" s="430"/>
      <c r="AD7" s="424">
        <v>2</v>
      </c>
      <c r="AE7" s="425" t="s">
        <v>1071</v>
      </c>
      <c r="AF7" s="431">
        <f t="shared" si="2"/>
        <v>52.5</v>
      </c>
      <c r="AG7" s="431">
        <f t="shared" si="2"/>
        <v>45</v>
      </c>
      <c r="AH7" s="432">
        <f t="shared" si="2"/>
        <v>39</v>
      </c>
      <c r="AI7" s="430"/>
    </row>
    <row r="8" spans="1:35" ht="39.75" customHeight="1">
      <c r="A8" s="417">
        <v>3</v>
      </c>
      <c r="B8" s="420" t="s">
        <v>985</v>
      </c>
      <c r="C8" s="428">
        <v>27</v>
      </c>
      <c r="D8" s="421">
        <v>26</v>
      </c>
      <c r="E8" s="421">
        <v>25</v>
      </c>
      <c r="F8" s="429">
        <v>14000</v>
      </c>
      <c r="G8" s="429"/>
      <c r="H8" s="429"/>
      <c r="I8" s="429"/>
      <c r="J8" s="423">
        <f>(F8/C8%)-100</f>
        <v>51751.85185185185</v>
      </c>
      <c r="K8" s="423"/>
      <c r="L8" s="423"/>
      <c r="M8" s="423"/>
      <c r="N8" s="424">
        <v>3</v>
      </c>
      <c r="O8" s="425" t="s">
        <v>1072</v>
      </c>
      <c r="P8" s="425">
        <v>250</v>
      </c>
      <c r="Q8" s="425">
        <v>150</v>
      </c>
      <c r="R8" s="425">
        <v>100</v>
      </c>
      <c r="S8" s="426">
        <f t="shared" si="1"/>
        <v>825.9259259259259</v>
      </c>
      <c r="T8" s="426">
        <f t="shared" si="1"/>
        <v>476.9230769230769</v>
      </c>
      <c r="U8" s="426">
        <f t="shared" si="1"/>
        <v>300</v>
      </c>
      <c r="V8" s="417" t="s">
        <v>238</v>
      </c>
      <c r="W8" s="576"/>
      <c r="X8" s="424">
        <v>3</v>
      </c>
      <c r="Y8" s="425" t="s">
        <v>1072</v>
      </c>
      <c r="Z8" s="425">
        <v>250</v>
      </c>
      <c r="AA8" s="425">
        <v>150</v>
      </c>
      <c r="AB8" s="427">
        <v>100</v>
      </c>
      <c r="AC8" s="430"/>
      <c r="AD8" s="424">
        <v>3</v>
      </c>
      <c r="AE8" s="425" t="s">
        <v>1072</v>
      </c>
      <c r="AF8" s="431">
        <f t="shared" si="2"/>
        <v>40.5</v>
      </c>
      <c r="AG8" s="431">
        <f t="shared" si="2"/>
        <v>39</v>
      </c>
      <c r="AH8" s="432">
        <f t="shared" si="2"/>
        <v>37.5</v>
      </c>
      <c r="AI8" s="430"/>
    </row>
    <row r="9" spans="1:35" ht="20.25" customHeight="1">
      <c r="A9" s="410">
        <v>11</v>
      </c>
      <c r="B9" s="414" t="s">
        <v>1073</v>
      </c>
      <c r="C9" s="433"/>
      <c r="D9" s="433"/>
      <c r="E9" s="433"/>
      <c r="F9" s="429"/>
      <c r="G9" s="429"/>
      <c r="H9" s="429"/>
      <c r="I9" s="429"/>
      <c r="J9" s="423"/>
      <c r="K9" s="423"/>
      <c r="L9" s="423"/>
      <c r="M9" s="423"/>
      <c r="N9" s="410" t="s">
        <v>300</v>
      </c>
      <c r="O9" s="414" t="s">
        <v>1073</v>
      </c>
      <c r="P9" s="434"/>
      <c r="Q9" s="434"/>
      <c r="R9" s="434"/>
      <c r="S9" s="426"/>
      <c r="T9" s="434"/>
      <c r="U9" s="426"/>
      <c r="V9" s="417"/>
      <c r="W9" s="424"/>
      <c r="X9" s="410" t="s">
        <v>300</v>
      </c>
      <c r="Y9" s="414" t="s">
        <v>1074</v>
      </c>
      <c r="Z9" s="434"/>
      <c r="AA9" s="434"/>
      <c r="AB9" s="435"/>
      <c r="AC9" s="430"/>
      <c r="AD9" s="410" t="s">
        <v>300</v>
      </c>
      <c r="AE9" s="414" t="s">
        <v>1074</v>
      </c>
      <c r="AF9" s="434"/>
      <c r="AG9" s="434"/>
      <c r="AH9" s="435"/>
      <c r="AI9" s="430"/>
    </row>
    <row r="10" spans="1:35" ht="67.5" customHeight="1">
      <c r="A10" s="424">
        <v>1</v>
      </c>
      <c r="B10" s="425" t="s">
        <v>985</v>
      </c>
      <c r="C10" s="436">
        <v>27</v>
      </c>
      <c r="D10" s="436">
        <v>26</v>
      </c>
      <c r="E10" s="436">
        <v>25</v>
      </c>
      <c r="F10" s="429"/>
      <c r="G10" s="429"/>
      <c r="H10" s="429"/>
      <c r="I10" s="429"/>
      <c r="J10" s="423"/>
      <c r="K10" s="423"/>
      <c r="L10" s="423"/>
      <c r="M10" s="423"/>
      <c r="N10" s="424">
        <v>1</v>
      </c>
      <c r="O10" s="425" t="s">
        <v>1075</v>
      </c>
      <c r="P10" s="428">
        <v>120</v>
      </c>
      <c r="Q10" s="428">
        <v>85</v>
      </c>
      <c r="R10" s="428">
        <v>70</v>
      </c>
      <c r="S10" s="426">
        <f aca="true" t="shared" si="3" ref="S10:U18">(P10/C10%)-100</f>
        <v>344.4444444444444</v>
      </c>
      <c r="T10" s="426">
        <f t="shared" si="3"/>
        <v>226.9230769230769</v>
      </c>
      <c r="U10" s="426">
        <f t="shared" si="3"/>
        <v>180</v>
      </c>
      <c r="V10" s="417" t="s">
        <v>238</v>
      </c>
      <c r="W10" s="577" t="s">
        <v>1068</v>
      </c>
      <c r="X10" s="424">
        <v>1</v>
      </c>
      <c r="Y10" s="425" t="s">
        <v>1076</v>
      </c>
      <c r="Z10" s="428">
        <v>120</v>
      </c>
      <c r="AA10" s="428">
        <v>85</v>
      </c>
      <c r="AB10" s="437">
        <v>70</v>
      </c>
      <c r="AC10" s="430"/>
      <c r="AD10" s="424">
        <v>1</v>
      </c>
      <c r="AE10" s="425" t="s">
        <v>1076</v>
      </c>
      <c r="AF10" s="431">
        <f aca="true" t="shared" si="4" ref="AF10:AH18">C10*1.5</f>
        <v>40.5</v>
      </c>
      <c r="AG10" s="431">
        <f t="shared" si="4"/>
        <v>39</v>
      </c>
      <c r="AH10" s="432">
        <f t="shared" si="4"/>
        <v>37.5</v>
      </c>
      <c r="AI10" s="438"/>
    </row>
    <row r="11" spans="1:35" ht="63">
      <c r="A11" s="424">
        <v>2</v>
      </c>
      <c r="B11" s="425" t="s">
        <v>980</v>
      </c>
      <c r="C11" s="436">
        <v>90</v>
      </c>
      <c r="D11" s="436">
        <v>50</v>
      </c>
      <c r="E11" s="436">
        <v>30</v>
      </c>
      <c r="F11" s="429"/>
      <c r="G11" s="429"/>
      <c r="H11" s="429"/>
      <c r="I11" s="429"/>
      <c r="J11" s="423"/>
      <c r="K11" s="423"/>
      <c r="L11" s="423"/>
      <c r="M11" s="423"/>
      <c r="N11" s="424">
        <v>2</v>
      </c>
      <c r="O11" s="425" t="s">
        <v>1077</v>
      </c>
      <c r="P11" s="428">
        <v>450</v>
      </c>
      <c r="Q11" s="428">
        <v>270</v>
      </c>
      <c r="R11" s="428">
        <v>135</v>
      </c>
      <c r="S11" s="426">
        <f t="shared" si="3"/>
        <v>400</v>
      </c>
      <c r="T11" s="426">
        <f t="shared" si="3"/>
        <v>440</v>
      </c>
      <c r="U11" s="426">
        <f t="shared" si="3"/>
        <v>350</v>
      </c>
      <c r="V11" s="417" t="s">
        <v>238</v>
      </c>
      <c r="W11" s="578"/>
      <c r="X11" s="424">
        <v>2</v>
      </c>
      <c r="Y11" s="425" t="s">
        <v>1078</v>
      </c>
      <c r="Z11" s="428">
        <v>450</v>
      </c>
      <c r="AA11" s="428">
        <v>270</v>
      </c>
      <c r="AB11" s="437">
        <v>135</v>
      </c>
      <c r="AC11" s="430"/>
      <c r="AD11" s="424">
        <v>2</v>
      </c>
      <c r="AE11" s="425" t="s">
        <v>1078</v>
      </c>
      <c r="AF11" s="425">
        <f t="shared" si="4"/>
        <v>135</v>
      </c>
      <c r="AG11" s="425">
        <f t="shared" si="4"/>
        <v>75</v>
      </c>
      <c r="AH11" s="427">
        <f t="shared" si="4"/>
        <v>45</v>
      </c>
      <c r="AI11" s="430"/>
    </row>
    <row r="12" spans="1:35" ht="58.5" customHeight="1">
      <c r="A12" s="424">
        <v>3</v>
      </c>
      <c r="B12" s="425" t="s">
        <v>980</v>
      </c>
      <c r="C12" s="436">
        <v>90</v>
      </c>
      <c r="D12" s="436">
        <v>50</v>
      </c>
      <c r="E12" s="436">
        <v>30</v>
      </c>
      <c r="F12" s="429"/>
      <c r="G12" s="429"/>
      <c r="H12" s="429"/>
      <c r="I12" s="429"/>
      <c r="J12" s="423"/>
      <c r="K12" s="423"/>
      <c r="L12" s="423"/>
      <c r="M12" s="423"/>
      <c r="N12" s="424">
        <v>3</v>
      </c>
      <c r="O12" s="425" t="s">
        <v>1079</v>
      </c>
      <c r="P12" s="428">
        <v>450</v>
      </c>
      <c r="Q12" s="428">
        <v>270</v>
      </c>
      <c r="R12" s="428">
        <v>135</v>
      </c>
      <c r="S12" s="426">
        <f t="shared" si="3"/>
        <v>400</v>
      </c>
      <c r="T12" s="426">
        <f t="shared" si="3"/>
        <v>440</v>
      </c>
      <c r="U12" s="426">
        <f t="shared" si="3"/>
        <v>350</v>
      </c>
      <c r="V12" s="417" t="s">
        <v>238</v>
      </c>
      <c r="W12" s="578"/>
      <c r="X12" s="424">
        <v>3</v>
      </c>
      <c r="Y12" s="425" t="s">
        <v>1079</v>
      </c>
      <c r="Z12" s="428">
        <v>450</v>
      </c>
      <c r="AA12" s="428">
        <v>270</v>
      </c>
      <c r="AB12" s="437">
        <v>135</v>
      </c>
      <c r="AC12" s="430"/>
      <c r="AD12" s="424">
        <v>3</v>
      </c>
      <c r="AE12" s="425" t="s">
        <v>1079</v>
      </c>
      <c r="AF12" s="425">
        <f t="shared" si="4"/>
        <v>135</v>
      </c>
      <c r="AG12" s="425">
        <f t="shared" si="4"/>
        <v>75</v>
      </c>
      <c r="AH12" s="427">
        <f t="shared" si="4"/>
        <v>45</v>
      </c>
      <c r="AI12" s="430"/>
    </row>
    <row r="13" spans="1:35" ht="74.25" customHeight="1">
      <c r="A13" s="424">
        <v>4</v>
      </c>
      <c r="B13" s="425" t="s">
        <v>980</v>
      </c>
      <c r="C13" s="436">
        <v>90</v>
      </c>
      <c r="D13" s="436">
        <v>50</v>
      </c>
      <c r="E13" s="436">
        <v>30</v>
      </c>
      <c r="F13" s="429"/>
      <c r="G13" s="429"/>
      <c r="H13" s="429"/>
      <c r="I13" s="429"/>
      <c r="J13" s="423"/>
      <c r="K13" s="423"/>
      <c r="L13" s="423"/>
      <c r="M13" s="423"/>
      <c r="N13" s="424">
        <v>4</v>
      </c>
      <c r="O13" s="425" t="s">
        <v>1080</v>
      </c>
      <c r="P13" s="428">
        <v>450</v>
      </c>
      <c r="Q13" s="428">
        <v>270</v>
      </c>
      <c r="R13" s="428">
        <v>135</v>
      </c>
      <c r="S13" s="426">
        <f t="shared" si="3"/>
        <v>400</v>
      </c>
      <c r="T13" s="426">
        <f t="shared" si="3"/>
        <v>440</v>
      </c>
      <c r="U13" s="426">
        <f t="shared" si="3"/>
        <v>350</v>
      </c>
      <c r="V13" s="417" t="s">
        <v>238</v>
      </c>
      <c r="W13" s="578"/>
      <c r="X13" s="424">
        <v>4</v>
      </c>
      <c r="Y13" s="425" t="s">
        <v>1080</v>
      </c>
      <c r="Z13" s="428">
        <v>450</v>
      </c>
      <c r="AA13" s="428">
        <v>270</v>
      </c>
      <c r="AB13" s="437">
        <v>135</v>
      </c>
      <c r="AC13" s="430" t="s">
        <v>1081</v>
      </c>
      <c r="AD13" s="424">
        <v>4</v>
      </c>
      <c r="AE13" s="425" t="s">
        <v>1080</v>
      </c>
      <c r="AF13" s="425">
        <f t="shared" si="4"/>
        <v>135</v>
      </c>
      <c r="AG13" s="425">
        <f t="shared" si="4"/>
        <v>75</v>
      </c>
      <c r="AH13" s="427">
        <f t="shared" si="4"/>
        <v>45</v>
      </c>
      <c r="AI13" s="430" t="s">
        <v>1081</v>
      </c>
    </row>
    <row r="14" spans="1:35" ht="87.75" customHeight="1">
      <c r="A14" s="424">
        <v>5</v>
      </c>
      <c r="B14" s="425" t="s">
        <v>980</v>
      </c>
      <c r="C14" s="436">
        <v>90</v>
      </c>
      <c r="D14" s="436">
        <v>50</v>
      </c>
      <c r="E14" s="436">
        <v>30</v>
      </c>
      <c r="F14" s="429"/>
      <c r="G14" s="429"/>
      <c r="H14" s="429"/>
      <c r="I14" s="429"/>
      <c r="J14" s="423"/>
      <c r="K14" s="423"/>
      <c r="L14" s="423"/>
      <c r="M14" s="423"/>
      <c r="N14" s="424">
        <v>5</v>
      </c>
      <c r="O14" s="425" t="s">
        <v>1082</v>
      </c>
      <c r="P14" s="428">
        <v>700</v>
      </c>
      <c r="Q14" s="428">
        <v>480</v>
      </c>
      <c r="R14" s="428">
        <v>350</v>
      </c>
      <c r="S14" s="426">
        <f t="shared" si="3"/>
        <v>677.7777777777777</v>
      </c>
      <c r="T14" s="426">
        <f t="shared" si="3"/>
        <v>860</v>
      </c>
      <c r="U14" s="426">
        <f t="shared" si="3"/>
        <v>1066.6666666666667</v>
      </c>
      <c r="V14" s="417" t="s">
        <v>238</v>
      </c>
      <c r="W14" s="425"/>
      <c r="X14" s="424">
        <v>5</v>
      </c>
      <c r="Y14" s="425" t="s">
        <v>1082</v>
      </c>
      <c r="Z14" s="428">
        <v>700</v>
      </c>
      <c r="AA14" s="428">
        <v>480</v>
      </c>
      <c r="AB14" s="437">
        <v>350</v>
      </c>
      <c r="AC14" s="430" t="s">
        <v>1081</v>
      </c>
      <c r="AD14" s="424">
        <v>5</v>
      </c>
      <c r="AE14" s="425" t="s">
        <v>1082</v>
      </c>
      <c r="AF14" s="425">
        <f t="shared" si="4"/>
        <v>135</v>
      </c>
      <c r="AG14" s="425">
        <f t="shared" si="4"/>
        <v>75</v>
      </c>
      <c r="AH14" s="427">
        <f t="shared" si="4"/>
        <v>45</v>
      </c>
      <c r="AI14" s="430" t="s">
        <v>1081</v>
      </c>
    </row>
    <row r="15" spans="1:35" ht="40.5" customHeight="1" hidden="1">
      <c r="A15" s="424">
        <v>6</v>
      </c>
      <c r="B15" s="425" t="s">
        <v>980</v>
      </c>
      <c r="C15" s="436">
        <v>90</v>
      </c>
      <c r="D15" s="436">
        <v>50</v>
      </c>
      <c r="E15" s="436">
        <v>30</v>
      </c>
      <c r="F15" s="429"/>
      <c r="G15" s="429"/>
      <c r="H15" s="429"/>
      <c r="I15" s="429"/>
      <c r="J15" s="423"/>
      <c r="K15" s="423"/>
      <c r="L15" s="423"/>
      <c r="M15" s="423"/>
      <c r="N15" s="424">
        <v>6</v>
      </c>
      <c r="O15" s="425" t="s">
        <v>1083</v>
      </c>
      <c r="P15" s="428">
        <v>450</v>
      </c>
      <c r="Q15" s="428">
        <v>270</v>
      </c>
      <c r="R15" s="428">
        <v>135</v>
      </c>
      <c r="S15" s="426">
        <f t="shared" si="3"/>
        <v>400</v>
      </c>
      <c r="T15" s="426">
        <f t="shared" si="3"/>
        <v>440</v>
      </c>
      <c r="U15" s="426">
        <f t="shared" si="3"/>
        <v>350</v>
      </c>
      <c r="V15" s="417" t="s">
        <v>238</v>
      </c>
      <c r="W15" s="439"/>
      <c r="X15" s="424">
        <v>6</v>
      </c>
      <c r="Y15" s="425" t="s">
        <v>1083</v>
      </c>
      <c r="Z15" s="428">
        <v>450</v>
      </c>
      <c r="AA15" s="428">
        <v>270</v>
      </c>
      <c r="AB15" s="437">
        <v>135</v>
      </c>
      <c r="AC15" s="430" t="s">
        <v>1084</v>
      </c>
      <c r="AD15" s="424">
        <v>6</v>
      </c>
      <c r="AE15" s="425" t="s">
        <v>1083</v>
      </c>
      <c r="AF15" s="425">
        <f t="shared" si="4"/>
        <v>135</v>
      </c>
      <c r="AG15" s="425">
        <f t="shared" si="4"/>
        <v>75</v>
      </c>
      <c r="AH15" s="427">
        <f t="shared" si="4"/>
        <v>45</v>
      </c>
      <c r="AI15" s="430" t="s">
        <v>1084</v>
      </c>
    </row>
    <row r="16" spans="1:35" ht="54.75" customHeight="1">
      <c r="A16" s="424">
        <v>6</v>
      </c>
      <c r="B16" s="425" t="s">
        <v>979</v>
      </c>
      <c r="C16" s="436">
        <v>35</v>
      </c>
      <c r="D16" s="436">
        <v>30</v>
      </c>
      <c r="E16" s="436">
        <v>26</v>
      </c>
      <c r="F16" s="429"/>
      <c r="G16" s="429"/>
      <c r="H16" s="429"/>
      <c r="I16" s="429"/>
      <c r="J16" s="423"/>
      <c r="K16" s="423"/>
      <c r="L16" s="423"/>
      <c r="M16" s="423"/>
      <c r="N16" s="424">
        <v>6</v>
      </c>
      <c r="O16" s="425" t="s">
        <v>1085</v>
      </c>
      <c r="P16" s="428">
        <v>250</v>
      </c>
      <c r="Q16" s="428">
        <v>150</v>
      </c>
      <c r="R16" s="428">
        <v>100</v>
      </c>
      <c r="S16" s="426">
        <f t="shared" si="3"/>
        <v>614.2857142857143</v>
      </c>
      <c r="T16" s="426">
        <f t="shared" si="3"/>
        <v>400</v>
      </c>
      <c r="U16" s="426">
        <f t="shared" si="3"/>
        <v>284.6153846153846</v>
      </c>
      <c r="V16" s="417" t="s">
        <v>238</v>
      </c>
      <c r="W16" s="439"/>
      <c r="X16" s="424">
        <v>7</v>
      </c>
      <c r="Y16" s="425" t="s">
        <v>1085</v>
      </c>
      <c r="Z16" s="428">
        <v>250</v>
      </c>
      <c r="AA16" s="428">
        <v>150</v>
      </c>
      <c r="AB16" s="437">
        <v>100</v>
      </c>
      <c r="AC16" s="430"/>
      <c r="AD16" s="424">
        <v>7</v>
      </c>
      <c r="AE16" s="425" t="s">
        <v>1085</v>
      </c>
      <c r="AF16" s="440">
        <f t="shared" si="4"/>
        <v>52.5</v>
      </c>
      <c r="AG16" s="425">
        <f t="shared" si="4"/>
        <v>45</v>
      </c>
      <c r="AH16" s="427">
        <f t="shared" si="4"/>
        <v>39</v>
      </c>
      <c r="AI16" s="430"/>
    </row>
    <row r="17" spans="1:35" ht="34.5" customHeight="1">
      <c r="A17" s="424">
        <v>7</v>
      </c>
      <c r="B17" s="425" t="s">
        <v>979</v>
      </c>
      <c r="C17" s="436">
        <v>35</v>
      </c>
      <c r="D17" s="436">
        <v>30</v>
      </c>
      <c r="E17" s="436">
        <v>26</v>
      </c>
      <c r="F17" s="429"/>
      <c r="G17" s="429"/>
      <c r="H17" s="429"/>
      <c r="I17" s="429"/>
      <c r="J17" s="423"/>
      <c r="K17" s="423"/>
      <c r="L17" s="423"/>
      <c r="M17" s="423"/>
      <c r="N17" s="424">
        <v>7</v>
      </c>
      <c r="O17" s="425" t="s">
        <v>1086</v>
      </c>
      <c r="P17" s="428">
        <v>300</v>
      </c>
      <c r="Q17" s="428">
        <v>150</v>
      </c>
      <c r="R17" s="428">
        <v>100</v>
      </c>
      <c r="S17" s="426">
        <f t="shared" si="3"/>
        <v>757.1428571428572</v>
      </c>
      <c r="T17" s="426">
        <f t="shared" si="3"/>
        <v>400</v>
      </c>
      <c r="U17" s="426">
        <f t="shared" si="3"/>
        <v>284.6153846153846</v>
      </c>
      <c r="V17" s="417" t="s">
        <v>238</v>
      </c>
      <c r="W17" s="439"/>
      <c r="X17" s="424">
        <v>8</v>
      </c>
      <c r="Y17" s="425" t="s">
        <v>1086</v>
      </c>
      <c r="Z17" s="428">
        <v>300</v>
      </c>
      <c r="AA17" s="428">
        <v>150</v>
      </c>
      <c r="AB17" s="437">
        <v>100</v>
      </c>
      <c r="AC17" s="430"/>
      <c r="AD17" s="424">
        <v>8</v>
      </c>
      <c r="AE17" s="425" t="s">
        <v>1086</v>
      </c>
      <c r="AF17" s="431">
        <f t="shared" si="4"/>
        <v>52.5</v>
      </c>
      <c r="AG17" s="431">
        <f t="shared" si="4"/>
        <v>45</v>
      </c>
      <c r="AH17" s="432">
        <f t="shared" si="4"/>
        <v>39</v>
      </c>
      <c r="AI17" s="430"/>
    </row>
    <row r="18" spans="1:35" ht="23.25" customHeight="1">
      <c r="A18" s="424">
        <v>8</v>
      </c>
      <c r="B18" s="425" t="s">
        <v>985</v>
      </c>
      <c r="C18" s="436">
        <v>27</v>
      </c>
      <c r="D18" s="436">
        <v>26</v>
      </c>
      <c r="E18" s="436">
        <v>25</v>
      </c>
      <c r="F18" s="429"/>
      <c r="G18" s="429"/>
      <c r="H18" s="429"/>
      <c r="I18" s="429"/>
      <c r="J18" s="423"/>
      <c r="K18" s="423"/>
      <c r="L18" s="423"/>
      <c r="M18" s="423"/>
      <c r="N18" s="424">
        <v>8</v>
      </c>
      <c r="O18" s="425" t="s">
        <v>1087</v>
      </c>
      <c r="P18" s="428">
        <v>120</v>
      </c>
      <c r="Q18" s="428">
        <v>85</v>
      </c>
      <c r="R18" s="428">
        <v>70</v>
      </c>
      <c r="S18" s="426">
        <f t="shared" si="3"/>
        <v>344.4444444444444</v>
      </c>
      <c r="T18" s="426">
        <f t="shared" si="3"/>
        <v>226.9230769230769</v>
      </c>
      <c r="U18" s="426">
        <f t="shared" si="3"/>
        <v>180</v>
      </c>
      <c r="V18" s="417" t="s">
        <v>238</v>
      </c>
      <c r="W18" s="441"/>
      <c r="X18" s="424">
        <v>9</v>
      </c>
      <c r="Y18" s="425" t="s">
        <v>1087</v>
      </c>
      <c r="Z18" s="428">
        <v>120</v>
      </c>
      <c r="AA18" s="428">
        <v>85</v>
      </c>
      <c r="AB18" s="437">
        <v>70</v>
      </c>
      <c r="AC18" s="430"/>
      <c r="AD18" s="424">
        <v>9</v>
      </c>
      <c r="AE18" s="425" t="s">
        <v>1087</v>
      </c>
      <c r="AF18" s="431">
        <f t="shared" si="4"/>
        <v>40.5</v>
      </c>
      <c r="AG18" s="431">
        <f t="shared" si="4"/>
        <v>39</v>
      </c>
      <c r="AH18" s="432">
        <f t="shared" si="4"/>
        <v>37.5</v>
      </c>
      <c r="AI18" s="430"/>
    </row>
    <row r="19" spans="1:35" ht="15.75">
      <c r="A19" s="410">
        <v>5</v>
      </c>
      <c r="B19" s="414" t="s">
        <v>1088</v>
      </c>
      <c r="C19" s="433"/>
      <c r="D19" s="433"/>
      <c r="E19" s="433"/>
      <c r="F19" s="429"/>
      <c r="G19" s="429"/>
      <c r="H19" s="429"/>
      <c r="I19" s="429"/>
      <c r="J19" s="423"/>
      <c r="K19" s="423"/>
      <c r="L19" s="423"/>
      <c r="M19" s="423"/>
      <c r="N19" s="410" t="s">
        <v>99</v>
      </c>
      <c r="O19" s="414" t="s">
        <v>1088</v>
      </c>
      <c r="P19" s="434"/>
      <c r="Q19" s="434"/>
      <c r="R19" s="434"/>
      <c r="S19" s="426"/>
      <c r="T19" s="434"/>
      <c r="U19" s="426"/>
      <c r="V19" s="417"/>
      <c r="W19" s="424"/>
      <c r="X19" s="410" t="s">
        <v>99</v>
      </c>
      <c r="Y19" s="414" t="s">
        <v>1088</v>
      </c>
      <c r="Z19" s="434"/>
      <c r="AA19" s="434"/>
      <c r="AB19" s="435"/>
      <c r="AC19" s="430"/>
      <c r="AD19" s="410" t="s">
        <v>99</v>
      </c>
      <c r="AE19" s="414" t="s">
        <v>1088</v>
      </c>
      <c r="AF19" s="434"/>
      <c r="AG19" s="434"/>
      <c r="AH19" s="435"/>
      <c r="AI19" s="430"/>
    </row>
    <row r="20" spans="1:35" ht="51" customHeight="1">
      <c r="A20" s="424">
        <v>1</v>
      </c>
      <c r="B20" s="425" t="s">
        <v>979</v>
      </c>
      <c r="C20" s="436">
        <v>32</v>
      </c>
      <c r="D20" s="436">
        <v>28</v>
      </c>
      <c r="E20" s="436">
        <v>26</v>
      </c>
      <c r="F20" s="429"/>
      <c r="G20" s="429"/>
      <c r="H20" s="429"/>
      <c r="I20" s="429"/>
      <c r="J20" s="423"/>
      <c r="K20" s="423"/>
      <c r="L20" s="423"/>
      <c r="M20" s="423"/>
      <c r="N20" s="424">
        <v>1</v>
      </c>
      <c r="O20" s="425" t="s">
        <v>1089</v>
      </c>
      <c r="P20" s="428">
        <v>80</v>
      </c>
      <c r="Q20" s="428">
        <v>65</v>
      </c>
      <c r="R20" s="428">
        <v>60</v>
      </c>
      <c r="S20" s="426">
        <f aca="true" t="shared" si="5" ref="S20:U24">(P20/C20%)-100</f>
        <v>150</v>
      </c>
      <c r="T20" s="426">
        <f t="shared" si="5"/>
        <v>132.1428571428571</v>
      </c>
      <c r="U20" s="426">
        <f t="shared" si="5"/>
        <v>130.76923076923077</v>
      </c>
      <c r="V20" s="417" t="s">
        <v>238</v>
      </c>
      <c r="W20" s="579" t="s">
        <v>1068</v>
      </c>
      <c r="X20" s="424">
        <v>1</v>
      </c>
      <c r="Y20" s="425" t="s">
        <v>1089</v>
      </c>
      <c r="Z20" s="428">
        <v>80</v>
      </c>
      <c r="AA20" s="428">
        <v>65</v>
      </c>
      <c r="AB20" s="437">
        <v>60</v>
      </c>
      <c r="AC20" s="430"/>
      <c r="AD20" s="424">
        <v>1</v>
      </c>
      <c r="AE20" s="425" t="s">
        <v>1089</v>
      </c>
      <c r="AF20" s="431">
        <f aca="true" t="shared" si="6" ref="AF20:AH24">C20*1.5</f>
        <v>48</v>
      </c>
      <c r="AG20" s="431">
        <f t="shared" si="6"/>
        <v>42</v>
      </c>
      <c r="AH20" s="432">
        <f t="shared" si="6"/>
        <v>39</v>
      </c>
      <c r="AI20" s="430"/>
    </row>
    <row r="21" spans="1:35" ht="51" customHeight="1">
      <c r="A21" s="424">
        <v>2</v>
      </c>
      <c r="B21" s="420" t="s">
        <v>980</v>
      </c>
      <c r="C21" s="433">
        <v>60</v>
      </c>
      <c r="D21" s="433">
        <v>40</v>
      </c>
      <c r="E21" s="433">
        <v>28</v>
      </c>
      <c r="F21" s="429"/>
      <c r="G21" s="429"/>
      <c r="H21" s="429"/>
      <c r="I21" s="429"/>
      <c r="J21" s="423"/>
      <c r="K21" s="423"/>
      <c r="L21" s="423"/>
      <c r="M21" s="423"/>
      <c r="N21" s="424">
        <v>2</v>
      </c>
      <c r="O21" s="425" t="s">
        <v>1342</v>
      </c>
      <c r="P21" s="428">
        <v>100</v>
      </c>
      <c r="Q21" s="428">
        <v>75</v>
      </c>
      <c r="R21" s="428">
        <v>60</v>
      </c>
      <c r="S21" s="426">
        <f t="shared" si="5"/>
        <v>66.66666666666669</v>
      </c>
      <c r="T21" s="426">
        <f t="shared" si="5"/>
        <v>87.5</v>
      </c>
      <c r="U21" s="426">
        <f t="shared" si="5"/>
        <v>114.28571428571428</v>
      </c>
      <c r="V21" s="417" t="s">
        <v>238</v>
      </c>
      <c r="W21" s="579"/>
      <c r="X21" s="424">
        <v>2</v>
      </c>
      <c r="Y21" s="425" t="s">
        <v>1090</v>
      </c>
      <c r="Z21" s="428">
        <v>100</v>
      </c>
      <c r="AA21" s="428">
        <v>75</v>
      </c>
      <c r="AB21" s="437">
        <v>60</v>
      </c>
      <c r="AC21" s="430" t="s">
        <v>1091</v>
      </c>
      <c r="AD21" s="424">
        <v>2</v>
      </c>
      <c r="AE21" s="425" t="s">
        <v>1090</v>
      </c>
      <c r="AF21" s="431">
        <f t="shared" si="6"/>
        <v>90</v>
      </c>
      <c r="AG21" s="431">
        <f t="shared" si="6"/>
        <v>60</v>
      </c>
      <c r="AH21" s="432">
        <f t="shared" si="6"/>
        <v>42</v>
      </c>
      <c r="AI21" s="430" t="s">
        <v>1091</v>
      </c>
    </row>
    <row r="22" spans="1:35" ht="51" customHeight="1">
      <c r="A22" s="424">
        <v>3</v>
      </c>
      <c r="B22" s="425" t="s">
        <v>979</v>
      </c>
      <c r="C22" s="436">
        <v>32</v>
      </c>
      <c r="D22" s="436">
        <v>28</v>
      </c>
      <c r="E22" s="436">
        <v>26</v>
      </c>
      <c r="F22" s="429"/>
      <c r="G22" s="429"/>
      <c r="H22" s="429"/>
      <c r="I22" s="429"/>
      <c r="J22" s="423"/>
      <c r="K22" s="423"/>
      <c r="L22" s="423"/>
      <c r="M22" s="423"/>
      <c r="N22" s="424">
        <v>3</v>
      </c>
      <c r="O22" s="425" t="s">
        <v>1092</v>
      </c>
      <c r="P22" s="428">
        <v>80</v>
      </c>
      <c r="Q22" s="428">
        <v>65</v>
      </c>
      <c r="R22" s="428">
        <v>60</v>
      </c>
      <c r="S22" s="426">
        <f t="shared" si="5"/>
        <v>150</v>
      </c>
      <c r="T22" s="426">
        <f t="shared" si="5"/>
        <v>132.1428571428571</v>
      </c>
      <c r="U22" s="426">
        <f t="shared" si="5"/>
        <v>130.76923076923077</v>
      </c>
      <c r="V22" s="417" t="s">
        <v>238</v>
      </c>
      <c r="W22" s="579"/>
      <c r="X22" s="424">
        <v>3</v>
      </c>
      <c r="Y22" s="425" t="s">
        <v>1092</v>
      </c>
      <c r="Z22" s="428">
        <v>80</v>
      </c>
      <c r="AA22" s="428">
        <v>65</v>
      </c>
      <c r="AB22" s="437">
        <v>60</v>
      </c>
      <c r="AC22" s="430"/>
      <c r="AD22" s="424">
        <v>3</v>
      </c>
      <c r="AE22" s="425" t="s">
        <v>1092</v>
      </c>
      <c r="AF22" s="431">
        <f t="shared" si="6"/>
        <v>48</v>
      </c>
      <c r="AG22" s="431">
        <f t="shared" si="6"/>
        <v>42</v>
      </c>
      <c r="AH22" s="432">
        <f t="shared" si="6"/>
        <v>39</v>
      </c>
      <c r="AI22" s="430"/>
    </row>
    <row r="23" spans="1:35" ht="51" customHeight="1">
      <c r="A23" s="424">
        <v>4</v>
      </c>
      <c r="B23" s="425" t="s">
        <v>979</v>
      </c>
      <c r="C23" s="436">
        <v>32</v>
      </c>
      <c r="D23" s="436">
        <v>28</v>
      </c>
      <c r="E23" s="436">
        <v>26</v>
      </c>
      <c r="F23" s="429"/>
      <c r="G23" s="429"/>
      <c r="H23" s="429"/>
      <c r="I23" s="429"/>
      <c r="J23" s="423"/>
      <c r="K23" s="423"/>
      <c r="L23" s="423"/>
      <c r="M23" s="423"/>
      <c r="N23" s="424">
        <v>4</v>
      </c>
      <c r="O23" s="425" t="s">
        <v>1343</v>
      </c>
      <c r="P23" s="428">
        <v>80</v>
      </c>
      <c r="Q23" s="428">
        <v>65</v>
      </c>
      <c r="R23" s="428">
        <v>60</v>
      </c>
      <c r="S23" s="426">
        <f t="shared" si="5"/>
        <v>150</v>
      </c>
      <c r="T23" s="426">
        <f t="shared" si="5"/>
        <v>132.1428571428571</v>
      </c>
      <c r="U23" s="426">
        <f t="shared" si="5"/>
        <v>130.76923076923077</v>
      </c>
      <c r="V23" s="417" t="s">
        <v>238</v>
      </c>
      <c r="W23" s="579"/>
      <c r="X23" s="424">
        <v>4</v>
      </c>
      <c r="Y23" s="425" t="s">
        <v>1093</v>
      </c>
      <c r="Z23" s="428">
        <v>80</v>
      </c>
      <c r="AA23" s="428">
        <v>65</v>
      </c>
      <c r="AB23" s="437">
        <v>60</v>
      </c>
      <c r="AC23" s="430"/>
      <c r="AD23" s="424">
        <v>4</v>
      </c>
      <c r="AE23" s="425" t="s">
        <v>1093</v>
      </c>
      <c r="AF23" s="431">
        <f t="shared" si="6"/>
        <v>48</v>
      </c>
      <c r="AG23" s="431">
        <f t="shared" si="6"/>
        <v>42</v>
      </c>
      <c r="AH23" s="432">
        <f t="shared" si="6"/>
        <v>39</v>
      </c>
      <c r="AI23" s="430"/>
    </row>
    <row r="24" spans="1:35" ht="19.5" customHeight="1">
      <c r="A24" s="424">
        <v>5</v>
      </c>
      <c r="B24" s="420" t="s">
        <v>985</v>
      </c>
      <c r="C24" s="433">
        <v>27</v>
      </c>
      <c r="D24" s="433">
        <v>26</v>
      </c>
      <c r="E24" s="433">
        <v>25</v>
      </c>
      <c r="F24" s="429"/>
      <c r="G24" s="429"/>
      <c r="H24" s="429"/>
      <c r="I24" s="429"/>
      <c r="J24" s="423"/>
      <c r="K24" s="423"/>
      <c r="L24" s="423"/>
      <c r="M24" s="423"/>
      <c r="N24" s="424">
        <v>5</v>
      </c>
      <c r="O24" s="425" t="s">
        <v>1094</v>
      </c>
      <c r="P24" s="428">
        <v>70</v>
      </c>
      <c r="Q24" s="428">
        <v>60</v>
      </c>
      <c r="R24" s="428">
        <v>55</v>
      </c>
      <c r="S24" s="426">
        <f t="shared" si="5"/>
        <v>159.25925925925924</v>
      </c>
      <c r="T24" s="426">
        <f t="shared" si="5"/>
        <v>130.76923076923077</v>
      </c>
      <c r="U24" s="426">
        <f t="shared" si="5"/>
        <v>120</v>
      </c>
      <c r="V24" s="417"/>
      <c r="W24" s="424"/>
      <c r="X24" s="424">
        <v>5</v>
      </c>
      <c r="Y24" s="425" t="s">
        <v>1094</v>
      </c>
      <c r="Z24" s="428">
        <v>70</v>
      </c>
      <c r="AA24" s="428">
        <v>60</v>
      </c>
      <c r="AB24" s="437">
        <v>55</v>
      </c>
      <c r="AC24" s="430"/>
      <c r="AD24" s="424">
        <v>5</v>
      </c>
      <c r="AE24" s="425" t="s">
        <v>1094</v>
      </c>
      <c r="AF24" s="431">
        <f t="shared" si="6"/>
        <v>40.5</v>
      </c>
      <c r="AG24" s="431">
        <f t="shared" si="6"/>
        <v>39</v>
      </c>
      <c r="AH24" s="432">
        <f t="shared" si="6"/>
        <v>37.5</v>
      </c>
      <c r="AI24" s="430"/>
    </row>
    <row r="25" spans="1:35" ht="22.5" customHeight="1">
      <c r="A25" s="410">
        <v>10</v>
      </c>
      <c r="B25" s="414" t="s">
        <v>1095</v>
      </c>
      <c r="C25" s="433"/>
      <c r="D25" s="433"/>
      <c r="E25" s="433"/>
      <c r="F25" s="429"/>
      <c r="G25" s="429"/>
      <c r="H25" s="429"/>
      <c r="I25" s="429"/>
      <c r="J25" s="423"/>
      <c r="K25" s="423"/>
      <c r="L25" s="423"/>
      <c r="M25" s="423"/>
      <c r="N25" s="410" t="s">
        <v>101</v>
      </c>
      <c r="O25" s="414" t="s">
        <v>1095</v>
      </c>
      <c r="P25" s="434"/>
      <c r="Q25" s="434"/>
      <c r="R25" s="434"/>
      <c r="S25" s="426"/>
      <c r="T25" s="434"/>
      <c r="U25" s="426"/>
      <c r="V25" s="417"/>
      <c r="W25" s="424"/>
      <c r="X25" s="410" t="s">
        <v>101</v>
      </c>
      <c r="Y25" s="414" t="s">
        <v>1095</v>
      </c>
      <c r="Z25" s="434"/>
      <c r="AA25" s="434"/>
      <c r="AB25" s="435"/>
      <c r="AC25" s="430"/>
      <c r="AD25" s="410" t="s">
        <v>101</v>
      </c>
      <c r="AE25" s="414" t="s">
        <v>1095</v>
      </c>
      <c r="AF25" s="434"/>
      <c r="AG25" s="434"/>
      <c r="AH25" s="435"/>
      <c r="AI25" s="430"/>
    </row>
    <row r="26" spans="1:35" ht="54.75" customHeight="1">
      <c r="A26" s="424">
        <v>1</v>
      </c>
      <c r="B26" s="425" t="s">
        <v>979</v>
      </c>
      <c r="C26" s="436">
        <v>32</v>
      </c>
      <c r="D26" s="436">
        <v>28</v>
      </c>
      <c r="E26" s="436">
        <v>26</v>
      </c>
      <c r="F26" s="429"/>
      <c r="G26" s="429"/>
      <c r="H26" s="429"/>
      <c r="I26" s="429"/>
      <c r="J26" s="423"/>
      <c r="K26" s="423"/>
      <c r="L26" s="423"/>
      <c r="M26" s="423"/>
      <c r="N26" s="424">
        <v>1</v>
      </c>
      <c r="O26" s="425" t="s">
        <v>1096</v>
      </c>
      <c r="P26" s="428">
        <v>80</v>
      </c>
      <c r="Q26" s="428">
        <v>65</v>
      </c>
      <c r="R26" s="428">
        <v>60</v>
      </c>
      <c r="S26" s="426">
        <f aca="true" t="shared" si="7" ref="S26:U31">(P26/C26%)-100</f>
        <v>150</v>
      </c>
      <c r="T26" s="426">
        <f t="shared" si="7"/>
        <v>132.1428571428571</v>
      </c>
      <c r="U26" s="426">
        <f t="shared" si="7"/>
        <v>130.76923076923077</v>
      </c>
      <c r="V26" s="417" t="s">
        <v>238</v>
      </c>
      <c r="W26" s="579" t="s">
        <v>1068</v>
      </c>
      <c r="X26" s="424">
        <v>1</v>
      </c>
      <c r="Y26" s="425" t="s">
        <v>1096</v>
      </c>
      <c r="Z26" s="428">
        <v>80</v>
      </c>
      <c r="AA26" s="428">
        <v>65</v>
      </c>
      <c r="AB26" s="437">
        <v>60</v>
      </c>
      <c r="AC26" s="430"/>
      <c r="AD26" s="424">
        <v>1</v>
      </c>
      <c r="AE26" s="425" t="s">
        <v>1096</v>
      </c>
      <c r="AF26" s="431">
        <f aca="true" t="shared" si="8" ref="AF26:AH31">C26*1.5</f>
        <v>48</v>
      </c>
      <c r="AG26" s="431">
        <f t="shared" si="8"/>
        <v>42</v>
      </c>
      <c r="AH26" s="432">
        <f t="shared" si="8"/>
        <v>39</v>
      </c>
      <c r="AI26" s="430"/>
    </row>
    <row r="27" spans="1:35" ht="63">
      <c r="A27" s="424">
        <v>2</v>
      </c>
      <c r="B27" s="425" t="s">
        <v>980</v>
      </c>
      <c r="C27" s="436">
        <v>65</v>
      </c>
      <c r="D27" s="436">
        <v>40</v>
      </c>
      <c r="E27" s="436">
        <v>28</v>
      </c>
      <c r="F27" s="429"/>
      <c r="G27" s="429"/>
      <c r="H27" s="429"/>
      <c r="I27" s="429"/>
      <c r="J27" s="423"/>
      <c r="K27" s="423"/>
      <c r="L27" s="423"/>
      <c r="M27" s="423"/>
      <c r="N27" s="424">
        <v>2</v>
      </c>
      <c r="O27" s="425" t="s">
        <v>1097</v>
      </c>
      <c r="P27" s="428">
        <v>110</v>
      </c>
      <c r="Q27" s="428">
        <v>75</v>
      </c>
      <c r="R27" s="428">
        <v>60</v>
      </c>
      <c r="S27" s="426">
        <f t="shared" si="7"/>
        <v>69.23076923076923</v>
      </c>
      <c r="T27" s="426">
        <f t="shared" si="7"/>
        <v>87.5</v>
      </c>
      <c r="U27" s="426">
        <f t="shared" si="7"/>
        <v>114.28571428571428</v>
      </c>
      <c r="V27" s="417" t="s">
        <v>238</v>
      </c>
      <c r="W27" s="579"/>
      <c r="X27" s="424">
        <v>2</v>
      </c>
      <c r="Y27" s="425" t="s">
        <v>1097</v>
      </c>
      <c r="Z27" s="428">
        <v>110</v>
      </c>
      <c r="AA27" s="428">
        <v>75</v>
      </c>
      <c r="AB27" s="437">
        <v>60</v>
      </c>
      <c r="AC27" s="430"/>
      <c r="AD27" s="424">
        <v>2</v>
      </c>
      <c r="AE27" s="425" t="s">
        <v>1097</v>
      </c>
      <c r="AF27" s="431">
        <f t="shared" si="8"/>
        <v>97.5</v>
      </c>
      <c r="AG27" s="431">
        <f t="shared" si="8"/>
        <v>60</v>
      </c>
      <c r="AH27" s="432">
        <f t="shared" si="8"/>
        <v>42</v>
      </c>
      <c r="AI27" s="430"/>
    </row>
    <row r="28" spans="1:35" ht="54.75" customHeight="1">
      <c r="A28" s="424">
        <v>3</v>
      </c>
      <c r="B28" s="425" t="s">
        <v>980</v>
      </c>
      <c r="C28" s="436">
        <v>65</v>
      </c>
      <c r="D28" s="436">
        <v>40</v>
      </c>
      <c r="E28" s="436">
        <v>28</v>
      </c>
      <c r="F28" s="429"/>
      <c r="G28" s="429"/>
      <c r="H28" s="429"/>
      <c r="I28" s="429"/>
      <c r="J28" s="423"/>
      <c r="K28" s="423"/>
      <c r="L28" s="423"/>
      <c r="M28" s="423"/>
      <c r="N28" s="424">
        <v>3</v>
      </c>
      <c r="O28" s="425" t="s">
        <v>1098</v>
      </c>
      <c r="P28" s="428">
        <v>95</v>
      </c>
      <c r="Q28" s="428">
        <v>70</v>
      </c>
      <c r="R28" s="428">
        <v>60</v>
      </c>
      <c r="S28" s="426">
        <f t="shared" si="7"/>
        <v>46.15384615384616</v>
      </c>
      <c r="T28" s="426">
        <f t="shared" si="7"/>
        <v>75</v>
      </c>
      <c r="U28" s="426">
        <f t="shared" si="7"/>
        <v>114.28571428571428</v>
      </c>
      <c r="V28" s="417" t="s">
        <v>238</v>
      </c>
      <c r="W28" s="579"/>
      <c r="X28" s="424">
        <v>3</v>
      </c>
      <c r="Y28" s="425" t="s">
        <v>1098</v>
      </c>
      <c r="Z28" s="428">
        <v>95</v>
      </c>
      <c r="AA28" s="428">
        <v>70</v>
      </c>
      <c r="AB28" s="437">
        <v>60</v>
      </c>
      <c r="AC28" s="430"/>
      <c r="AD28" s="424">
        <v>3</v>
      </c>
      <c r="AE28" s="425" t="s">
        <v>1098</v>
      </c>
      <c r="AF28" s="431">
        <f t="shared" si="8"/>
        <v>97.5</v>
      </c>
      <c r="AG28" s="431">
        <f t="shared" si="8"/>
        <v>60</v>
      </c>
      <c r="AH28" s="432">
        <f t="shared" si="8"/>
        <v>42</v>
      </c>
      <c r="AI28" s="430"/>
    </row>
    <row r="29" spans="1:35" ht="57.75" customHeight="1">
      <c r="A29" s="424">
        <v>4</v>
      </c>
      <c r="B29" s="425" t="s">
        <v>979</v>
      </c>
      <c r="C29" s="436">
        <v>32</v>
      </c>
      <c r="D29" s="436">
        <v>28</v>
      </c>
      <c r="E29" s="436">
        <v>26</v>
      </c>
      <c r="F29" s="429"/>
      <c r="G29" s="429"/>
      <c r="H29" s="429"/>
      <c r="I29" s="429"/>
      <c r="J29" s="423"/>
      <c r="K29" s="423"/>
      <c r="L29" s="423"/>
      <c r="M29" s="423"/>
      <c r="N29" s="424">
        <v>4</v>
      </c>
      <c r="O29" s="425" t="s">
        <v>1099</v>
      </c>
      <c r="P29" s="428">
        <v>95</v>
      </c>
      <c r="Q29" s="428">
        <v>70</v>
      </c>
      <c r="R29" s="428">
        <v>60</v>
      </c>
      <c r="S29" s="426">
        <f t="shared" si="7"/>
        <v>196.875</v>
      </c>
      <c r="T29" s="426">
        <f t="shared" si="7"/>
        <v>149.99999999999997</v>
      </c>
      <c r="U29" s="426">
        <f t="shared" si="7"/>
        <v>130.76923076923077</v>
      </c>
      <c r="V29" s="417" t="s">
        <v>238</v>
      </c>
      <c r="W29" s="579"/>
      <c r="X29" s="424">
        <v>4</v>
      </c>
      <c r="Y29" s="425" t="s">
        <v>1099</v>
      </c>
      <c r="Z29" s="428">
        <v>95</v>
      </c>
      <c r="AA29" s="428">
        <v>70</v>
      </c>
      <c r="AB29" s="437">
        <v>60</v>
      </c>
      <c r="AC29" s="430"/>
      <c r="AD29" s="424">
        <v>4</v>
      </c>
      <c r="AE29" s="425" t="s">
        <v>1099</v>
      </c>
      <c r="AF29" s="431">
        <f t="shared" si="8"/>
        <v>48</v>
      </c>
      <c r="AG29" s="431">
        <f t="shared" si="8"/>
        <v>42</v>
      </c>
      <c r="AH29" s="432">
        <f t="shared" si="8"/>
        <v>39</v>
      </c>
      <c r="AI29" s="430"/>
    </row>
    <row r="30" spans="1:35" ht="47.25">
      <c r="A30" s="424">
        <v>5</v>
      </c>
      <c r="B30" s="425" t="s">
        <v>979</v>
      </c>
      <c r="C30" s="436">
        <v>32</v>
      </c>
      <c r="D30" s="436">
        <v>28</v>
      </c>
      <c r="E30" s="436">
        <v>26</v>
      </c>
      <c r="F30" s="429"/>
      <c r="G30" s="429"/>
      <c r="H30" s="429"/>
      <c r="I30" s="429"/>
      <c r="J30" s="423"/>
      <c r="K30" s="423"/>
      <c r="L30" s="423"/>
      <c r="M30" s="423"/>
      <c r="N30" s="424">
        <v>5</v>
      </c>
      <c r="O30" s="425" t="s">
        <v>1100</v>
      </c>
      <c r="P30" s="428">
        <v>80</v>
      </c>
      <c r="Q30" s="428">
        <v>65</v>
      </c>
      <c r="R30" s="428">
        <v>60</v>
      </c>
      <c r="S30" s="426">
        <f t="shared" si="7"/>
        <v>150</v>
      </c>
      <c r="T30" s="426">
        <f t="shared" si="7"/>
        <v>132.1428571428571</v>
      </c>
      <c r="U30" s="426">
        <f t="shared" si="7"/>
        <v>130.76923076923077</v>
      </c>
      <c r="V30" s="417" t="s">
        <v>238</v>
      </c>
      <c r="W30" s="579"/>
      <c r="X30" s="424">
        <v>5</v>
      </c>
      <c r="Y30" s="425" t="s">
        <v>1100</v>
      </c>
      <c r="Z30" s="428">
        <v>80</v>
      </c>
      <c r="AA30" s="428">
        <v>65</v>
      </c>
      <c r="AB30" s="437">
        <v>60</v>
      </c>
      <c r="AC30" s="430"/>
      <c r="AD30" s="424">
        <v>5</v>
      </c>
      <c r="AE30" s="425" t="s">
        <v>1100</v>
      </c>
      <c r="AF30" s="431">
        <f t="shared" si="8"/>
        <v>48</v>
      </c>
      <c r="AG30" s="431">
        <f t="shared" si="8"/>
        <v>42</v>
      </c>
      <c r="AH30" s="432">
        <f t="shared" si="8"/>
        <v>39</v>
      </c>
      <c r="AI30" s="430"/>
    </row>
    <row r="31" spans="1:35" ht="22.5" customHeight="1">
      <c r="A31" s="424">
        <v>6</v>
      </c>
      <c r="B31" s="420" t="s">
        <v>985</v>
      </c>
      <c r="C31" s="433">
        <v>27</v>
      </c>
      <c r="D31" s="433">
        <v>26</v>
      </c>
      <c r="E31" s="433">
        <v>25</v>
      </c>
      <c r="F31" s="429"/>
      <c r="G31" s="429"/>
      <c r="H31" s="429"/>
      <c r="I31" s="429"/>
      <c r="J31" s="423"/>
      <c r="K31" s="423"/>
      <c r="L31" s="423"/>
      <c r="M31" s="423"/>
      <c r="N31" s="424">
        <v>6</v>
      </c>
      <c r="O31" s="425" t="s">
        <v>1094</v>
      </c>
      <c r="P31" s="428">
        <v>70</v>
      </c>
      <c r="Q31" s="428">
        <v>60</v>
      </c>
      <c r="R31" s="428">
        <v>55</v>
      </c>
      <c r="S31" s="426">
        <f t="shared" si="7"/>
        <v>159.25925925925924</v>
      </c>
      <c r="T31" s="426">
        <f t="shared" si="7"/>
        <v>130.76923076923077</v>
      </c>
      <c r="U31" s="426">
        <f t="shared" si="7"/>
        <v>120</v>
      </c>
      <c r="V31" s="417" t="s">
        <v>238</v>
      </c>
      <c r="W31" s="579"/>
      <c r="X31" s="424">
        <v>6</v>
      </c>
      <c r="Y31" s="425" t="s">
        <v>1094</v>
      </c>
      <c r="Z31" s="428">
        <v>70</v>
      </c>
      <c r="AA31" s="428">
        <v>60</v>
      </c>
      <c r="AB31" s="437">
        <v>55</v>
      </c>
      <c r="AC31" s="430"/>
      <c r="AD31" s="424">
        <v>6</v>
      </c>
      <c r="AE31" s="425" t="s">
        <v>1094</v>
      </c>
      <c r="AF31" s="431">
        <f t="shared" si="8"/>
        <v>40.5</v>
      </c>
      <c r="AG31" s="431">
        <f t="shared" si="8"/>
        <v>39</v>
      </c>
      <c r="AH31" s="432">
        <f t="shared" si="8"/>
        <v>37.5</v>
      </c>
      <c r="AI31" s="430"/>
    </row>
    <row r="32" spans="1:35" ht="22.5" customHeight="1">
      <c r="A32" s="410">
        <v>4</v>
      </c>
      <c r="B32" s="414" t="s">
        <v>1101</v>
      </c>
      <c r="C32" s="433"/>
      <c r="D32" s="433"/>
      <c r="E32" s="433"/>
      <c r="F32" s="429"/>
      <c r="G32" s="429"/>
      <c r="H32" s="429"/>
      <c r="I32" s="429"/>
      <c r="J32" s="423"/>
      <c r="K32" s="423"/>
      <c r="L32" s="423"/>
      <c r="M32" s="423"/>
      <c r="N32" s="410" t="s">
        <v>103</v>
      </c>
      <c r="O32" s="414" t="s">
        <v>1101</v>
      </c>
      <c r="P32" s="434"/>
      <c r="Q32" s="434"/>
      <c r="R32" s="434"/>
      <c r="S32" s="426"/>
      <c r="T32" s="434"/>
      <c r="U32" s="426"/>
      <c r="V32" s="417"/>
      <c r="W32" s="424"/>
      <c r="X32" s="410" t="s">
        <v>103</v>
      </c>
      <c r="Y32" s="414" t="s">
        <v>1101</v>
      </c>
      <c r="Z32" s="434"/>
      <c r="AA32" s="434"/>
      <c r="AB32" s="435"/>
      <c r="AC32" s="430"/>
      <c r="AD32" s="410" t="s">
        <v>103</v>
      </c>
      <c r="AE32" s="414" t="s">
        <v>1101</v>
      </c>
      <c r="AF32" s="434"/>
      <c r="AG32" s="434"/>
      <c r="AH32" s="435"/>
      <c r="AI32" s="430"/>
    </row>
    <row r="33" spans="1:35" ht="31.5" customHeight="1">
      <c r="A33" s="424">
        <v>1</v>
      </c>
      <c r="B33" s="420" t="s">
        <v>980</v>
      </c>
      <c r="C33" s="433">
        <v>60</v>
      </c>
      <c r="D33" s="433">
        <v>40</v>
      </c>
      <c r="E33" s="433">
        <v>28</v>
      </c>
      <c r="F33" s="429"/>
      <c r="G33" s="429"/>
      <c r="H33" s="429"/>
      <c r="I33" s="429"/>
      <c r="J33" s="423"/>
      <c r="K33" s="423"/>
      <c r="L33" s="423"/>
      <c r="M33" s="423"/>
      <c r="N33" s="424">
        <v>1</v>
      </c>
      <c r="O33" s="425" t="s">
        <v>1102</v>
      </c>
      <c r="P33" s="428">
        <v>100</v>
      </c>
      <c r="Q33" s="428">
        <v>75</v>
      </c>
      <c r="R33" s="428">
        <v>60</v>
      </c>
      <c r="S33" s="426">
        <f aca="true" t="shared" si="9" ref="S33:U36">(P33/C33%)-100</f>
        <v>66.66666666666669</v>
      </c>
      <c r="T33" s="426">
        <f t="shared" si="9"/>
        <v>87.5</v>
      </c>
      <c r="U33" s="426">
        <f t="shared" si="9"/>
        <v>114.28571428571428</v>
      </c>
      <c r="V33" s="417" t="s">
        <v>238</v>
      </c>
      <c r="W33" s="579" t="s">
        <v>1068</v>
      </c>
      <c r="X33" s="424">
        <v>1</v>
      </c>
      <c r="Y33" s="425" t="s">
        <v>1102</v>
      </c>
      <c r="Z33" s="428">
        <v>120</v>
      </c>
      <c r="AA33" s="428">
        <v>100</v>
      </c>
      <c r="AB33" s="437">
        <v>80</v>
      </c>
      <c r="AC33" s="580" t="s">
        <v>1103</v>
      </c>
      <c r="AD33" s="424">
        <v>1</v>
      </c>
      <c r="AE33" s="425" t="s">
        <v>1102</v>
      </c>
      <c r="AF33" s="431">
        <f aca="true" t="shared" si="10" ref="AF33:AH36">C33*1.5</f>
        <v>90</v>
      </c>
      <c r="AG33" s="431">
        <f t="shared" si="10"/>
        <v>60</v>
      </c>
      <c r="AH33" s="432">
        <f t="shared" si="10"/>
        <v>42</v>
      </c>
      <c r="AI33" s="580" t="s">
        <v>1103</v>
      </c>
    </row>
    <row r="34" spans="1:35" ht="50.25" customHeight="1">
      <c r="A34" s="424">
        <v>2</v>
      </c>
      <c r="B34" s="425" t="s">
        <v>979</v>
      </c>
      <c r="C34" s="436">
        <v>32</v>
      </c>
      <c r="D34" s="436">
        <v>28</v>
      </c>
      <c r="E34" s="436">
        <v>26</v>
      </c>
      <c r="F34" s="581"/>
      <c r="G34" s="581"/>
      <c r="H34" s="581"/>
      <c r="I34" s="581"/>
      <c r="J34" s="581"/>
      <c r="K34" s="581"/>
      <c r="L34" s="581"/>
      <c r="M34" s="581"/>
      <c r="N34" s="424">
        <v>2</v>
      </c>
      <c r="O34" s="425" t="s">
        <v>1104</v>
      </c>
      <c r="P34" s="428">
        <v>80</v>
      </c>
      <c r="Q34" s="428">
        <v>65</v>
      </c>
      <c r="R34" s="428">
        <v>60</v>
      </c>
      <c r="S34" s="426">
        <f t="shared" si="9"/>
        <v>150</v>
      </c>
      <c r="T34" s="426">
        <f t="shared" si="9"/>
        <v>132.1428571428571</v>
      </c>
      <c r="U34" s="426">
        <f t="shared" si="9"/>
        <v>130.76923076923077</v>
      </c>
      <c r="V34" s="417" t="s">
        <v>238</v>
      </c>
      <c r="W34" s="579"/>
      <c r="X34" s="424">
        <v>2</v>
      </c>
      <c r="Y34" s="425" t="s">
        <v>1104</v>
      </c>
      <c r="Z34" s="428">
        <v>120</v>
      </c>
      <c r="AA34" s="428">
        <v>100</v>
      </c>
      <c r="AB34" s="437">
        <v>80</v>
      </c>
      <c r="AC34" s="580"/>
      <c r="AD34" s="424">
        <v>2</v>
      </c>
      <c r="AE34" s="425" t="s">
        <v>1104</v>
      </c>
      <c r="AF34" s="431">
        <f t="shared" si="10"/>
        <v>48</v>
      </c>
      <c r="AG34" s="431">
        <f t="shared" si="10"/>
        <v>42</v>
      </c>
      <c r="AH34" s="432">
        <f t="shared" si="10"/>
        <v>39</v>
      </c>
      <c r="AI34" s="580"/>
    </row>
    <row r="35" spans="1:35" ht="31.5">
      <c r="A35" s="424">
        <v>3</v>
      </c>
      <c r="B35" s="425" t="s">
        <v>979</v>
      </c>
      <c r="C35" s="436">
        <v>32</v>
      </c>
      <c r="D35" s="436">
        <v>28</v>
      </c>
      <c r="E35" s="436">
        <v>26</v>
      </c>
      <c r="F35" s="581"/>
      <c r="G35" s="581"/>
      <c r="H35" s="581"/>
      <c r="I35" s="581"/>
      <c r="J35" s="581"/>
      <c r="K35" s="581"/>
      <c r="L35" s="581"/>
      <c r="M35" s="581"/>
      <c r="N35" s="424">
        <v>3</v>
      </c>
      <c r="O35" s="425" t="s">
        <v>1105</v>
      </c>
      <c r="P35" s="428">
        <v>80</v>
      </c>
      <c r="Q35" s="428">
        <v>65</v>
      </c>
      <c r="R35" s="428">
        <v>60</v>
      </c>
      <c r="S35" s="426">
        <f t="shared" si="9"/>
        <v>150</v>
      </c>
      <c r="T35" s="426">
        <f t="shared" si="9"/>
        <v>132.1428571428571</v>
      </c>
      <c r="U35" s="426">
        <f t="shared" si="9"/>
        <v>130.76923076923077</v>
      </c>
      <c r="V35" s="417" t="s">
        <v>238</v>
      </c>
      <c r="W35" s="579"/>
      <c r="X35" s="424">
        <v>3</v>
      </c>
      <c r="Y35" s="425" t="s">
        <v>1105</v>
      </c>
      <c r="Z35" s="428">
        <v>100</v>
      </c>
      <c r="AA35" s="428">
        <v>80</v>
      </c>
      <c r="AB35" s="437">
        <v>70</v>
      </c>
      <c r="AC35" s="580"/>
      <c r="AD35" s="424">
        <v>3</v>
      </c>
      <c r="AE35" s="425" t="s">
        <v>1105</v>
      </c>
      <c r="AF35" s="431">
        <f t="shared" si="10"/>
        <v>48</v>
      </c>
      <c r="AG35" s="431">
        <f t="shared" si="10"/>
        <v>42</v>
      </c>
      <c r="AH35" s="432">
        <f t="shared" si="10"/>
        <v>39</v>
      </c>
      <c r="AI35" s="580"/>
    </row>
    <row r="36" spans="1:35" ht="22.5" customHeight="1">
      <c r="A36" s="424">
        <v>4</v>
      </c>
      <c r="B36" s="420" t="s">
        <v>985</v>
      </c>
      <c r="C36" s="433">
        <v>27</v>
      </c>
      <c r="D36" s="433">
        <v>26</v>
      </c>
      <c r="E36" s="433">
        <v>25</v>
      </c>
      <c r="F36" s="429"/>
      <c r="G36" s="429"/>
      <c r="H36" s="429"/>
      <c r="I36" s="429"/>
      <c r="J36" s="423"/>
      <c r="K36" s="423"/>
      <c r="L36" s="423"/>
      <c r="M36" s="423"/>
      <c r="N36" s="424">
        <v>4</v>
      </c>
      <c r="O36" s="425" t="s">
        <v>1094</v>
      </c>
      <c r="P36" s="428">
        <v>70</v>
      </c>
      <c r="Q36" s="428">
        <v>60</v>
      </c>
      <c r="R36" s="428">
        <v>55</v>
      </c>
      <c r="S36" s="426">
        <f t="shared" si="9"/>
        <v>159.25925925925924</v>
      </c>
      <c r="T36" s="426">
        <f t="shared" si="9"/>
        <v>130.76923076923077</v>
      </c>
      <c r="U36" s="426">
        <f t="shared" si="9"/>
        <v>120</v>
      </c>
      <c r="V36" s="417" t="s">
        <v>238</v>
      </c>
      <c r="W36" s="579"/>
      <c r="X36" s="424">
        <v>4</v>
      </c>
      <c r="Y36" s="425" t="s">
        <v>1094</v>
      </c>
      <c r="Z36" s="428">
        <v>70</v>
      </c>
      <c r="AA36" s="428">
        <v>60</v>
      </c>
      <c r="AB36" s="437">
        <v>55</v>
      </c>
      <c r="AC36" s="580"/>
      <c r="AD36" s="424">
        <v>4</v>
      </c>
      <c r="AE36" s="425" t="s">
        <v>1094</v>
      </c>
      <c r="AF36" s="431">
        <f t="shared" si="10"/>
        <v>40.5</v>
      </c>
      <c r="AG36" s="431">
        <f t="shared" si="10"/>
        <v>39</v>
      </c>
      <c r="AH36" s="432">
        <f t="shared" si="10"/>
        <v>37.5</v>
      </c>
      <c r="AI36" s="580"/>
    </row>
    <row r="37" spans="1:35" ht="22.5" customHeight="1">
      <c r="A37" s="411">
        <v>2</v>
      </c>
      <c r="B37" s="414" t="s">
        <v>1106</v>
      </c>
      <c r="C37" s="442"/>
      <c r="D37" s="442"/>
      <c r="E37" s="442"/>
      <c r="F37" s="443"/>
      <c r="G37" s="443"/>
      <c r="H37" s="443"/>
      <c r="I37" s="443"/>
      <c r="J37" s="444"/>
      <c r="K37" s="444"/>
      <c r="L37" s="444"/>
      <c r="M37" s="444"/>
      <c r="N37" s="411" t="s">
        <v>107</v>
      </c>
      <c r="O37" s="414" t="s">
        <v>1106</v>
      </c>
      <c r="P37" s="428"/>
      <c r="Q37" s="433"/>
      <c r="R37" s="445"/>
      <c r="S37" s="426"/>
      <c r="T37" s="434"/>
      <c r="U37" s="434"/>
      <c r="V37" s="417"/>
      <c r="W37" s="424"/>
      <c r="X37" s="411" t="s">
        <v>300</v>
      </c>
      <c r="Y37" s="414" t="s">
        <v>1106</v>
      </c>
      <c r="Z37" s="428"/>
      <c r="AA37" s="433"/>
      <c r="AB37" s="446"/>
      <c r="AC37" s="430"/>
      <c r="AD37" s="411" t="s">
        <v>300</v>
      </c>
      <c r="AE37" s="414" t="s">
        <v>1106</v>
      </c>
      <c r="AF37" s="428"/>
      <c r="AG37" s="433"/>
      <c r="AH37" s="446"/>
      <c r="AI37" s="430"/>
    </row>
    <row r="38" spans="1:35" ht="53.25" customHeight="1">
      <c r="A38" s="424">
        <v>1</v>
      </c>
      <c r="B38" s="425" t="s">
        <v>979</v>
      </c>
      <c r="C38" s="425">
        <v>32</v>
      </c>
      <c r="D38" s="425">
        <v>28</v>
      </c>
      <c r="E38" s="425">
        <v>26</v>
      </c>
      <c r="F38" s="429"/>
      <c r="G38" s="429"/>
      <c r="H38" s="429"/>
      <c r="I38" s="429"/>
      <c r="J38" s="423"/>
      <c r="K38" s="423"/>
      <c r="L38" s="423"/>
      <c r="M38" s="423"/>
      <c r="N38" s="424">
        <v>1</v>
      </c>
      <c r="O38" s="425" t="s">
        <v>1107</v>
      </c>
      <c r="P38" s="428">
        <v>80</v>
      </c>
      <c r="Q38" s="428">
        <v>65</v>
      </c>
      <c r="R38" s="428">
        <v>60</v>
      </c>
      <c r="S38" s="426">
        <f aca="true" t="shared" si="11" ref="S38:U42">(P38/C38%)-100</f>
        <v>150</v>
      </c>
      <c r="T38" s="426">
        <f t="shared" si="11"/>
        <v>132.1428571428571</v>
      </c>
      <c r="U38" s="426">
        <f t="shared" si="11"/>
        <v>130.76923076923077</v>
      </c>
      <c r="V38" s="417" t="s">
        <v>238</v>
      </c>
      <c r="W38" s="579" t="s">
        <v>1068</v>
      </c>
      <c r="X38" s="424">
        <v>1</v>
      </c>
      <c r="Y38" s="425" t="s">
        <v>1108</v>
      </c>
      <c r="Z38" s="428">
        <v>90</v>
      </c>
      <c r="AA38" s="428">
        <v>85</v>
      </c>
      <c r="AB38" s="437">
        <v>75</v>
      </c>
      <c r="AC38" s="430" t="s">
        <v>1103</v>
      </c>
      <c r="AD38" s="424">
        <v>1</v>
      </c>
      <c r="AE38" s="425" t="s">
        <v>1108</v>
      </c>
      <c r="AF38" s="431">
        <f aca="true" t="shared" si="12" ref="AF38:AH42">C38*1.5</f>
        <v>48</v>
      </c>
      <c r="AG38" s="431">
        <f t="shared" si="12"/>
        <v>42</v>
      </c>
      <c r="AH38" s="432">
        <f t="shared" si="12"/>
        <v>39</v>
      </c>
      <c r="AI38" s="430" t="s">
        <v>1103</v>
      </c>
    </row>
    <row r="39" spans="1:35" ht="42.75" customHeight="1">
      <c r="A39" s="417">
        <v>2</v>
      </c>
      <c r="B39" s="420" t="s">
        <v>980</v>
      </c>
      <c r="C39" s="421">
        <v>60</v>
      </c>
      <c r="D39" s="421">
        <v>40</v>
      </c>
      <c r="E39" s="421">
        <v>28</v>
      </c>
      <c r="F39" s="429"/>
      <c r="G39" s="429"/>
      <c r="H39" s="429"/>
      <c r="I39" s="429"/>
      <c r="J39" s="423"/>
      <c r="K39" s="423"/>
      <c r="L39" s="423"/>
      <c r="M39" s="423"/>
      <c r="N39" s="424">
        <v>2</v>
      </c>
      <c r="O39" s="425" t="s">
        <v>1344</v>
      </c>
      <c r="P39" s="428">
        <v>100</v>
      </c>
      <c r="Q39" s="428">
        <v>75</v>
      </c>
      <c r="R39" s="428">
        <v>60</v>
      </c>
      <c r="S39" s="426">
        <f t="shared" si="11"/>
        <v>66.66666666666669</v>
      </c>
      <c r="T39" s="426">
        <f t="shared" si="11"/>
        <v>87.5</v>
      </c>
      <c r="U39" s="426">
        <f t="shared" si="11"/>
        <v>114.28571428571428</v>
      </c>
      <c r="V39" s="417" t="s">
        <v>238</v>
      </c>
      <c r="W39" s="579"/>
      <c r="X39" s="424">
        <v>2</v>
      </c>
      <c r="Y39" s="425" t="s">
        <v>1109</v>
      </c>
      <c r="Z39" s="428">
        <v>100</v>
      </c>
      <c r="AA39" s="428">
        <v>90</v>
      </c>
      <c r="AB39" s="437">
        <v>85</v>
      </c>
      <c r="AC39" s="430" t="s">
        <v>1103</v>
      </c>
      <c r="AD39" s="424">
        <v>2</v>
      </c>
      <c r="AE39" s="425" t="s">
        <v>1109</v>
      </c>
      <c r="AF39" s="431">
        <f t="shared" si="12"/>
        <v>90</v>
      </c>
      <c r="AG39" s="431">
        <f t="shared" si="12"/>
        <v>60</v>
      </c>
      <c r="AH39" s="432">
        <f t="shared" si="12"/>
        <v>42</v>
      </c>
      <c r="AI39" s="430" t="s">
        <v>1103</v>
      </c>
    </row>
    <row r="40" spans="1:35" ht="48.75" customHeight="1">
      <c r="A40" s="424">
        <v>3</v>
      </c>
      <c r="B40" s="425" t="s">
        <v>979</v>
      </c>
      <c r="C40" s="425">
        <v>32</v>
      </c>
      <c r="D40" s="425">
        <v>28</v>
      </c>
      <c r="E40" s="425">
        <v>26</v>
      </c>
      <c r="F40" s="429"/>
      <c r="G40" s="429"/>
      <c r="H40" s="429"/>
      <c r="I40" s="429"/>
      <c r="J40" s="423"/>
      <c r="K40" s="423"/>
      <c r="L40" s="423"/>
      <c r="M40" s="423"/>
      <c r="N40" s="424">
        <v>3</v>
      </c>
      <c r="O40" s="425" t="s">
        <v>1110</v>
      </c>
      <c r="P40" s="428">
        <v>80</v>
      </c>
      <c r="Q40" s="428">
        <v>65</v>
      </c>
      <c r="R40" s="428">
        <v>60</v>
      </c>
      <c r="S40" s="426">
        <f t="shared" si="11"/>
        <v>150</v>
      </c>
      <c r="T40" s="426">
        <f t="shared" si="11"/>
        <v>132.1428571428571</v>
      </c>
      <c r="U40" s="426">
        <f t="shared" si="11"/>
        <v>130.76923076923077</v>
      </c>
      <c r="V40" s="417" t="s">
        <v>238</v>
      </c>
      <c r="W40" s="579"/>
      <c r="X40" s="424">
        <v>3</v>
      </c>
      <c r="Y40" s="425" t="s">
        <v>1110</v>
      </c>
      <c r="Z40" s="428">
        <v>100</v>
      </c>
      <c r="AA40" s="428">
        <v>90</v>
      </c>
      <c r="AB40" s="437">
        <v>85</v>
      </c>
      <c r="AC40" s="430" t="s">
        <v>1103</v>
      </c>
      <c r="AD40" s="424">
        <v>3</v>
      </c>
      <c r="AE40" s="425" t="s">
        <v>1110</v>
      </c>
      <c r="AF40" s="431">
        <f t="shared" si="12"/>
        <v>48</v>
      </c>
      <c r="AG40" s="431">
        <f t="shared" si="12"/>
        <v>42</v>
      </c>
      <c r="AH40" s="432">
        <f t="shared" si="12"/>
        <v>39</v>
      </c>
      <c r="AI40" s="430" t="s">
        <v>1103</v>
      </c>
    </row>
    <row r="41" spans="1:35" ht="91.5" customHeight="1">
      <c r="A41" s="417">
        <v>4</v>
      </c>
      <c r="B41" s="420" t="s">
        <v>980</v>
      </c>
      <c r="C41" s="421">
        <v>60</v>
      </c>
      <c r="D41" s="421">
        <v>40</v>
      </c>
      <c r="E41" s="421">
        <v>28</v>
      </c>
      <c r="F41" s="429"/>
      <c r="G41" s="429"/>
      <c r="H41" s="429"/>
      <c r="I41" s="429"/>
      <c r="J41" s="423"/>
      <c r="K41" s="423"/>
      <c r="L41" s="423"/>
      <c r="M41" s="423"/>
      <c r="N41" s="424">
        <v>4</v>
      </c>
      <c r="O41" s="425" t="s">
        <v>1345</v>
      </c>
      <c r="P41" s="428">
        <v>100</v>
      </c>
      <c r="Q41" s="428">
        <v>75</v>
      </c>
      <c r="R41" s="428">
        <v>60</v>
      </c>
      <c r="S41" s="426">
        <f t="shared" si="11"/>
        <v>66.66666666666669</v>
      </c>
      <c r="T41" s="426">
        <f t="shared" si="11"/>
        <v>87.5</v>
      </c>
      <c r="U41" s="426">
        <f t="shared" si="11"/>
        <v>114.28571428571428</v>
      </c>
      <c r="V41" s="417" t="s">
        <v>238</v>
      </c>
      <c r="W41" s="579"/>
      <c r="X41" s="424">
        <v>4</v>
      </c>
      <c r="Y41" s="425" t="s">
        <v>1111</v>
      </c>
      <c r="Z41" s="419">
        <v>90</v>
      </c>
      <c r="AA41" s="419">
        <v>65</v>
      </c>
      <c r="AB41" s="419">
        <v>60</v>
      </c>
      <c r="AC41" s="430" t="s">
        <v>1103</v>
      </c>
      <c r="AD41" s="424">
        <v>4</v>
      </c>
      <c r="AE41" s="425" t="s">
        <v>1111</v>
      </c>
      <c r="AF41" s="431">
        <f t="shared" si="12"/>
        <v>90</v>
      </c>
      <c r="AG41" s="431">
        <f t="shared" si="12"/>
        <v>60</v>
      </c>
      <c r="AH41" s="432">
        <f t="shared" si="12"/>
        <v>42</v>
      </c>
      <c r="AI41" s="430" t="s">
        <v>1103</v>
      </c>
    </row>
    <row r="42" spans="1:35" ht="31.5">
      <c r="A42" s="424">
        <v>5</v>
      </c>
      <c r="B42" s="420" t="s">
        <v>985</v>
      </c>
      <c r="C42" s="421">
        <v>27</v>
      </c>
      <c r="D42" s="433">
        <v>26</v>
      </c>
      <c r="E42" s="433">
        <v>25</v>
      </c>
      <c r="F42" s="429"/>
      <c r="G42" s="429"/>
      <c r="H42" s="429"/>
      <c r="I42" s="429"/>
      <c r="J42" s="423"/>
      <c r="K42" s="423"/>
      <c r="L42" s="423"/>
      <c r="M42" s="423"/>
      <c r="N42" s="424">
        <v>5</v>
      </c>
      <c r="O42" s="425" t="s">
        <v>1112</v>
      </c>
      <c r="P42" s="428">
        <v>70</v>
      </c>
      <c r="Q42" s="428">
        <v>60</v>
      </c>
      <c r="R42" s="428">
        <v>55</v>
      </c>
      <c r="S42" s="426">
        <f t="shared" si="11"/>
        <v>159.25925925925924</v>
      </c>
      <c r="T42" s="426">
        <f t="shared" si="11"/>
        <v>130.76923076923077</v>
      </c>
      <c r="U42" s="426">
        <f t="shared" si="11"/>
        <v>120</v>
      </c>
      <c r="V42" s="417" t="s">
        <v>238</v>
      </c>
      <c r="W42" s="579"/>
      <c r="X42" s="424">
        <v>5</v>
      </c>
      <c r="Y42" s="425" t="s">
        <v>1112</v>
      </c>
      <c r="Z42" s="428">
        <v>70</v>
      </c>
      <c r="AA42" s="428">
        <v>60</v>
      </c>
      <c r="AB42" s="437">
        <v>55</v>
      </c>
      <c r="AC42" s="430"/>
      <c r="AD42" s="424">
        <v>5</v>
      </c>
      <c r="AE42" s="425" t="s">
        <v>1112</v>
      </c>
      <c r="AF42" s="431">
        <f t="shared" si="12"/>
        <v>40.5</v>
      </c>
      <c r="AG42" s="431">
        <f t="shared" si="12"/>
        <v>39</v>
      </c>
      <c r="AH42" s="432">
        <f t="shared" si="12"/>
        <v>37.5</v>
      </c>
      <c r="AI42" s="430"/>
    </row>
    <row r="43" spans="1:35" ht="29.25" customHeight="1">
      <c r="A43" s="410">
        <v>3</v>
      </c>
      <c r="B43" s="414" t="s">
        <v>1113</v>
      </c>
      <c r="C43" s="442"/>
      <c r="D43" s="447"/>
      <c r="E43" s="447"/>
      <c r="F43" s="443"/>
      <c r="G43" s="443"/>
      <c r="H43" s="443"/>
      <c r="I43" s="443"/>
      <c r="J43" s="444"/>
      <c r="K43" s="444"/>
      <c r="L43" s="444"/>
      <c r="M43" s="444"/>
      <c r="N43" s="410" t="s">
        <v>452</v>
      </c>
      <c r="O43" s="414" t="s">
        <v>1113</v>
      </c>
      <c r="P43" s="434"/>
      <c r="Q43" s="434"/>
      <c r="R43" s="434"/>
      <c r="S43" s="426"/>
      <c r="T43" s="426"/>
      <c r="U43" s="426"/>
      <c r="V43" s="417"/>
      <c r="W43" s="424"/>
      <c r="X43" s="410" t="s">
        <v>107</v>
      </c>
      <c r="Y43" s="414" t="s">
        <v>1113</v>
      </c>
      <c r="Z43" s="434"/>
      <c r="AA43" s="434"/>
      <c r="AB43" s="435"/>
      <c r="AC43" s="430"/>
      <c r="AD43" s="410" t="s">
        <v>107</v>
      </c>
      <c r="AE43" s="414" t="s">
        <v>1113</v>
      </c>
      <c r="AF43" s="434"/>
      <c r="AG43" s="434"/>
      <c r="AH43" s="435"/>
      <c r="AI43" s="430"/>
    </row>
    <row r="44" spans="1:35" ht="58.5" customHeight="1">
      <c r="A44" s="424">
        <v>1</v>
      </c>
      <c r="B44" s="425" t="s">
        <v>980</v>
      </c>
      <c r="C44" s="436">
        <v>60</v>
      </c>
      <c r="D44" s="436">
        <v>40</v>
      </c>
      <c r="E44" s="436">
        <v>28</v>
      </c>
      <c r="F44" s="581"/>
      <c r="G44" s="581"/>
      <c r="H44" s="581"/>
      <c r="I44" s="581"/>
      <c r="J44" s="581"/>
      <c r="K44" s="581"/>
      <c r="L44" s="581"/>
      <c r="M44" s="581"/>
      <c r="N44" s="424">
        <v>1</v>
      </c>
      <c r="O44" s="425" t="s">
        <v>1114</v>
      </c>
      <c r="P44" s="428">
        <v>100</v>
      </c>
      <c r="Q44" s="433">
        <v>75</v>
      </c>
      <c r="R44" s="445">
        <v>60</v>
      </c>
      <c r="S44" s="426">
        <f aca="true" t="shared" si="13" ref="S44:U47">(P44/C44%)-100</f>
        <v>66.66666666666669</v>
      </c>
      <c r="T44" s="426">
        <f t="shared" si="13"/>
        <v>87.5</v>
      </c>
      <c r="U44" s="426">
        <f t="shared" si="13"/>
        <v>114.28571428571428</v>
      </c>
      <c r="V44" s="417" t="s">
        <v>238</v>
      </c>
      <c r="W44" s="579" t="s">
        <v>1068</v>
      </c>
      <c r="X44" s="424">
        <v>1</v>
      </c>
      <c r="Y44" s="425" t="s">
        <v>1114</v>
      </c>
      <c r="Z44" s="428">
        <v>100</v>
      </c>
      <c r="AA44" s="433">
        <v>75</v>
      </c>
      <c r="AB44" s="446">
        <v>60</v>
      </c>
      <c r="AC44" s="430"/>
      <c r="AD44" s="424">
        <v>1</v>
      </c>
      <c r="AE44" s="425" t="s">
        <v>1114</v>
      </c>
      <c r="AF44" s="431">
        <f aca="true" t="shared" si="14" ref="AF44:AH47">C44*1.5</f>
        <v>90</v>
      </c>
      <c r="AG44" s="431">
        <f t="shared" si="14"/>
        <v>60</v>
      </c>
      <c r="AH44" s="432">
        <f t="shared" si="14"/>
        <v>42</v>
      </c>
      <c r="AI44" s="430"/>
    </row>
    <row r="45" spans="1:35" ht="58.5" customHeight="1">
      <c r="A45" s="424">
        <v>2</v>
      </c>
      <c r="B45" s="420" t="s">
        <v>979</v>
      </c>
      <c r="C45" s="433">
        <v>32</v>
      </c>
      <c r="D45" s="433">
        <v>28</v>
      </c>
      <c r="E45" s="433">
        <v>26</v>
      </c>
      <c r="F45" s="581"/>
      <c r="G45" s="581"/>
      <c r="H45" s="581"/>
      <c r="I45" s="581"/>
      <c r="J45" s="581"/>
      <c r="K45" s="581"/>
      <c r="L45" s="581"/>
      <c r="M45" s="581"/>
      <c r="N45" s="424">
        <v>2</v>
      </c>
      <c r="O45" s="425" t="s">
        <v>1115</v>
      </c>
      <c r="P45" s="428">
        <v>80</v>
      </c>
      <c r="Q45" s="428">
        <v>65</v>
      </c>
      <c r="R45" s="428">
        <v>60</v>
      </c>
      <c r="S45" s="426">
        <f t="shared" si="13"/>
        <v>150</v>
      </c>
      <c r="T45" s="426">
        <f t="shared" si="13"/>
        <v>132.1428571428571</v>
      </c>
      <c r="U45" s="426">
        <f t="shared" si="13"/>
        <v>130.76923076923077</v>
      </c>
      <c r="V45" s="417" t="s">
        <v>238</v>
      </c>
      <c r="W45" s="579"/>
      <c r="X45" s="424">
        <v>2</v>
      </c>
      <c r="Y45" s="425" t="s">
        <v>1115</v>
      </c>
      <c r="Z45" s="428">
        <v>80</v>
      </c>
      <c r="AA45" s="428">
        <v>65</v>
      </c>
      <c r="AB45" s="437">
        <v>60</v>
      </c>
      <c r="AC45" s="430"/>
      <c r="AD45" s="424">
        <v>2</v>
      </c>
      <c r="AE45" s="425" t="s">
        <v>1115</v>
      </c>
      <c r="AF45" s="431">
        <f t="shared" si="14"/>
        <v>48</v>
      </c>
      <c r="AG45" s="431">
        <f t="shared" si="14"/>
        <v>42</v>
      </c>
      <c r="AH45" s="432">
        <f t="shared" si="14"/>
        <v>39</v>
      </c>
      <c r="AI45" s="430"/>
    </row>
    <row r="46" spans="1:35" ht="58.5" customHeight="1">
      <c r="A46" s="424">
        <v>3</v>
      </c>
      <c r="B46" s="425" t="s">
        <v>980</v>
      </c>
      <c r="C46" s="436">
        <v>60</v>
      </c>
      <c r="D46" s="436">
        <v>40</v>
      </c>
      <c r="E46" s="436">
        <v>28</v>
      </c>
      <c r="F46" s="429"/>
      <c r="G46" s="429"/>
      <c r="H46" s="429"/>
      <c r="I46" s="429"/>
      <c r="J46" s="423"/>
      <c r="K46" s="423"/>
      <c r="L46" s="423"/>
      <c r="M46" s="423"/>
      <c r="N46" s="424">
        <v>3</v>
      </c>
      <c r="O46" s="425" t="s">
        <v>1116</v>
      </c>
      <c r="P46" s="428">
        <v>90</v>
      </c>
      <c r="Q46" s="428">
        <v>70</v>
      </c>
      <c r="R46" s="428">
        <v>60</v>
      </c>
      <c r="S46" s="426">
        <f t="shared" si="13"/>
        <v>50</v>
      </c>
      <c r="T46" s="426">
        <f t="shared" si="13"/>
        <v>75</v>
      </c>
      <c r="U46" s="426">
        <f t="shared" si="13"/>
        <v>114.28571428571428</v>
      </c>
      <c r="V46" s="417" t="s">
        <v>238</v>
      </c>
      <c r="W46" s="579"/>
      <c r="X46" s="424">
        <v>3</v>
      </c>
      <c r="Y46" s="425" t="s">
        <v>1116</v>
      </c>
      <c r="Z46" s="428">
        <v>100</v>
      </c>
      <c r="AA46" s="428">
        <v>70</v>
      </c>
      <c r="AB46" s="437">
        <v>60</v>
      </c>
      <c r="AC46" s="430"/>
      <c r="AD46" s="424">
        <v>3</v>
      </c>
      <c r="AE46" s="425" t="s">
        <v>1116</v>
      </c>
      <c r="AF46" s="431">
        <f t="shared" si="14"/>
        <v>90</v>
      </c>
      <c r="AG46" s="431">
        <f t="shared" si="14"/>
        <v>60</v>
      </c>
      <c r="AH46" s="432">
        <f t="shared" si="14"/>
        <v>42</v>
      </c>
      <c r="AI46" s="430"/>
    </row>
    <row r="47" spans="1:35" ht="20.25" customHeight="1">
      <c r="A47" s="424">
        <v>4</v>
      </c>
      <c r="B47" s="420" t="s">
        <v>985</v>
      </c>
      <c r="C47" s="433">
        <v>27</v>
      </c>
      <c r="D47" s="433">
        <v>26</v>
      </c>
      <c r="E47" s="433">
        <v>25</v>
      </c>
      <c r="F47" s="429"/>
      <c r="G47" s="429"/>
      <c r="H47" s="429"/>
      <c r="I47" s="429"/>
      <c r="J47" s="423"/>
      <c r="K47" s="423"/>
      <c r="L47" s="423"/>
      <c r="M47" s="423"/>
      <c r="N47" s="424">
        <v>4</v>
      </c>
      <c r="O47" s="425" t="s">
        <v>1094</v>
      </c>
      <c r="P47" s="428">
        <v>70</v>
      </c>
      <c r="Q47" s="428">
        <v>60</v>
      </c>
      <c r="R47" s="428">
        <v>55</v>
      </c>
      <c r="S47" s="426">
        <f t="shared" si="13"/>
        <v>159.25925925925924</v>
      </c>
      <c r="T47" s="426">
        <f t="shared" si="13"/>
        <v>130.76923076923077</v>
      </c>
      <c r="U47" s="426">
        <f t="shared" si="13"/>
        <v>120</v>
      </c>
      <c r="V47" s="417" t="s">
        <v>238</v>
      </c>
      <c r="W47" s="579"/>
      <c r="X47" s="424">
        <v>4</v>
      </c>
      <c r="Y47" s="425" t="s">
        <v>1094</v>
      </c>
      <c r="Z47" s="428">
        <v>70</v>
      </c>
      <c r="AA47" s="428">
        <v>60</v>
      </c>
      <c r="AB47" s="437">
        <v>55</v>
      </c>
      <c r="AC47" s="430"/>
      <c r="AD47" s="424">
        <v>4</v>
      </c>
      <c r="AE47" s="425" t="s">
        <v>1094</v>
      </c>
      <c r="AF47" s="431">
        <f t="shared" si="14"/>
        <v>40.5</v>
      </c>
      <c r="AG47" s="431">
        <f t="shared" si="14"/>
        <v>39</v>
      </c>
      <c r="AH47" s="432">
        <f t="shared" si="14"/>
        <v>37.5</v>
      </c>
      <c r="AI47" s="430"/>
    </row>
    <row r="48" spans="1:35" ht="20.25" customHeight="1">
      <c r="A48" s="410">
        <v>9</v>
      </c>
      <c r="B48" s="414" t="s">
        <v>1117</v>
      </c>
      <c r="C48" s="433"/>
      <c r="D48" s="433"/>
      <c r="E48" s="433"/>
      <c r="F48" s="429"/>
      <c r="G48" s="429"/>
      <c r="H48" s="429"/>
      <c r="I48" s="429"/>
      <c r="J48" s="423"/>
      <c r="K48" s="423"/>
      <c r="L48" s="423"/>
      <c r="M48" s="423"/>
      <c r="N48" s="410" t="s">
        <v>453</v>
      </c>
      <c r="O48" s="414" t="s">
        <v>1346</v>
      </c>
      <c r="P48" s="434"/>
      <c r="Q48" s="434"/>
      <c r="R48" s="434"/>
      <c r="S48" s="426"/>
      <c r="T48" s="434"/>
      <c r="U48" s="426"/>
      <c r="V48" s="417"/>
      <c r="W48" s="424"/>
      <c r="X48" s="410" t="s">
        <v>452</v>
      </c>
      <c r="Y48" s="414" t="s">
        <v>1117</v>
      </c>
      <c r="Z48" s="434"/>
      <c r="AA48" s="434"/>
      <c r="AB48" s="435"/>
      <c r="AC48" s="430"/>
      <c r="AD48" s="410" t="s">
        <v>452</v>
      </c>
      <c r="AE48" s="414" t="s">
        <v>1117</v>
      </c>
      <c r="AF48" s="434"/>
      <c r="AG48" s="434"/>
      <c r="AH48" s="435"/>
      <c r="AI48" s="430"/>
    </row>
    <row r="49" spans="1:35" ht="69" customHeight="1">
      <c r="A49" s="424">
        <v>1</v>
      </c>
      <c r="B49" s="425" t="s">
        <v>979</v>
      </c>
      <c r="C49" s="436">
        <v>35</v>
      </c>
      <c r="D49" s="436">
        <v>30</v>
      </c>
      <c r="E49" s="436">
        <v>26</v>
      </c>
      <c r="F49" s="429"/>
      <c r="G49" s="429"/>
      <c r="H49" s="429"/>
      <c r="I49" s="429"/>
      <c r="J49" s="423"/>
      <c r="K49" s="423"/>
      <c r="L49" s="423"/>
      <c r="M49" s="423"/>
      <c r="N49" s="424">
        <v>1</v>
      </c>
      <c r="O49" s="425" t="s">
        <v>1118</v>
      </c>
      <c r="P49" s="428">
        <v>80</v>
      </c>
      <c r="Q49" s="428">
        <v>65</v>
      </c>
      <c r="R49" s="428">
        <v>60</v>
      </c>
      <c r="S49" s="426">
        <f aca="true" t="shared" si="15" ref="S49:U55">(P49/C49%)-100</f>
        <v>128.57142857142858</v>
      </c>
      <c r="T49" s="426">
        <f t="shared" si="15"/>
        <v>116.66666666666669</v>
      </c>
      <c r="U49" s="426">
        <f t="shared" si="15"/>
        <v>130.76923076923077</v>
      </c>
      <c r="V49" s="417" t="s">
        <v>238</v>
      </c>
      <c r="W49" s="448" t="s">
        <v>1068</v>
      </c>
      <c r="X49" s="424">
        <v>1</v>
      </c>
      <c r="Y49" s="425" t="s">
        <v>1118</v>
      </c>
      <c r="Z49" s="428">
        <v>200</v>
      </c>
      <c r="AA49" s="428">
        <v>180</v>
      </c>
      <c r="AB49" s="437">
        <v>170</v>
      </c>
      <c r="AC49" s="430" t="s">
        <v>1103</v>
      </c>
      <c r="AD49" s="424">
        <v>1</v>
      </c>
      <c r="AE49" s="425" t="s">
        <v>1118</v>
      </c>
      <c r="AF49" s="431">
        <f>C49*1.5</f>
        <v>52.5</v>
      </c>
      <c r="AG49" s="431">
        <f>D49*1.5</f>
        <v>45</v>
      </c>
      <c r="AH49" s="432">
        <f>E49*1.5</f>
        <v>39</v>
      </c>
      <c r="AI49" s="430" t="s">
        <v>1103</v>
      </c>
    </row>
    <row r="50" spans="1:35" ht="55.5" customHeight="1">
      <c r="A50" s="424">
        <v>2</v>
      </c>
      <c r="B50" s="425" t="s">
        <v>979</v>
      </c>
      <c r="C50" s="436">
        <v>35</v>
      </c>
      <c r="D50" s="436">
        <v>30</v>
      </c>
      <c r="E50" s="436">
        <v>26</v>
      </c>
      <c r="F50" s="429"/>
      <c r="G50" s="429"/>
      <c r="H50" s="429"/>
      <c r="I50" s="429"/>
      <c r="J50" s="423"/>
      <c r="K50" s="423"/>
      <c r="L50" s="423"/>
      <c r="M50" s="423"/>
      <c r="N50" s="424">
        <v>2</v>
      </c>
      <c r="O50" s="425" t="s">
        <v>1119</v>
      </c>
      <c r="P50" s="428">
        <v>80</v>
      </c>
      <c r="Q50" s="428">
        <v>65</v>
      </c>
      <c r="R50" s="428">
        <v>60</v>
      </c>
      <c r="S50" s="426">
        <f t="shared" si="15"/>
        <v>128.57142857142858</v>
      </c>
      <c r="T50" s="426">
        <f t="shared" si="15"/>
        <v>116.66666666666669</v>
      </c>
      <c r="U50" s="426">
        <f t="shared" si="15"/>
        <v>130.76923076923077</v>
      </c>
      <c r="V50" s="417" t="s">
        <v>238</v>
      </c>
      <c r="W50" s="439"/>
      <c r="X50" s="424">
        <v>2</v>
      </c>
      <c r="Y50" s="425" t="s">
        <v>1119</v>
      </c>
      <c r="Z50" s="428">
        <v>200</v>
      </c>
      <c r="AA50" s="428">
        <v>180</v>
      </c>
      <c r="AB50" s="437">
        <v>170</v>
      </c>
      <c r="AC50" s="430" t="s">
        <v>1120</v>
      </c>
      <c r="AD50" s="424">
        <v>2</v>
      </c>
      <c r="AE50" s="425" t="s">
        <v>1119</v>
      </c>
      <c r="AF50" s="431">
        <f aca="true" t="shared" si="16" ref="AF50:AH55">C50*1.5</f>
        <v>52.5</v>
      </c>
      <c r="AG50" s="431">
        <f t="shared" si="16"/>
        <v>45</v>
      </c>
      <c r="AH50" s="432">
        <f t="shared" si="16"/>
        <v>39</v>
      </c>
      <c r="AI50" s="430" t="s">
        <v>1120</v>
      </c>
    </row>
    <row r="51" spans="1:35" ht="54.75" customHeight="1">
      <c r="A51" s="424">
        <v>3</v>
      </c>
      <c r="B51" s="425" t="s">
        <v>980</v>
      </c>
      <c r="C51" s="436">
        <v>80</v>
      </c>
      <c r="D51" s="436">
        <v>45</v>
      </c>
      <c r="E51" s="436">
        <v>28</v>
      </c>
      <c r="F51" s="429"/>
      <c r="G51" s="429"/>
      <c r="H51" s="429"/>
      <c r="I51" s="429"/>
      <c r="J51" s="423"/>
      <c r="K51" s="423"/>
      <c r="L51" s="423"/>
      <c r="M51" s="423"/>
      <c r="N51" s="424">
        <v>3</v>
      </c>
      <c r="O51" s="425" t="s">
        <v>1121</v>
      </c>
      <c r="P51" s="428">
        <v>120</v>
      </c>
      <c r="Q51" s="428">
        <v>85</v>
      </c>
      <c r="R51" s="428">
        <v>70</v>
      </c>
      <c r="S51" s="426">
        <f t="shared" si="15"/>
        <v>50</v>
      </c>
      <c r="T51" s="426">
        <f t="shared" si="15"/>
        <v>88.88888888888889</v>
      </c>
      <c r="U51" s="426">
        <f t="shared" si="15"/>
        <v>149.99999999999997</v>
      </c>
      <c r="V51" s="417" t="s">
        <v>238</v>
      </c>
      <c r="W51" s="439"/>
      <c r="X51" s="424">
        <v>3</v>
      </c>
      <c r="Y51" s="425" t="s">
        <v>1121</v>
      </c>
      <c r="Z51" s="428">
        <v>250</v>
      </c>
      <c r="AA51" s="428">
        <v>200</v>
      </c>
      <c r="AB51" s="437">
        <v>180</v>
      </c>
      <c r="AC51" s="430" t="s">
        <v>1120</v>
      </c>
      <c r="AD51" s="424">
        <v>3</v>
      </c>
      <c r="AE51" s="425" t="s">
        <v>1121</v>
      </c>
      <c r="AF51" s="431">
        <f t="shared" si="16"/>
        <v>120</v>
      </c>
      <c r="AG51" s="431">
        <f t="shared" si="16"/>
        <v>67.5</v>
      </c>
      <c r="AH51" s="432">
        <f t="shared" si="16"/>
        <v>42</v>
      </c>
      <c r="AI51" s="430" t="s">
        <v>1120</v>
      </c>
    </row>
    <row r="52" spans="1:35" ht="68.25" customHeight="1">
      <c r="A52" s="424">
        <v>4</v>
      </c>
      <c r="B52" s="425" t="s">
        <v>979</v>
      </c>
      <c r="C52" s="436">
        <v>35</v>
      </c>
      <c r="D52" s="436">
        <v>30</v>
      </c>
      <c r="E52" s="436">
        <v>26</v>
      </c>
      <c r="F52" s="429"/>
      <c r="G52" s="429"/>
      <c r="H52" s="429"/>
      <c r="I52" s="429"/>
      <c r="J52" s="423"/>
      <c r="K52" s="423"/>
      <c r="L52" s="423"/>
      <c r="M52" s="423"/>
      <c r="N52" s="424">
        <v>4</v>
      </c>
      <c r="O52" s="425" t="s">
        <v>1122</v>
      </c>
      <c r="P52" s="428">
        <v>80</v>
      </c>
      <c r="Q52" s="428">
        <v>65</v>
      </c>
      <c r="R52" s="428">
        <v>60</v>
      </c>
      <c r="S52" s="426">
        <f t="shared" si="15"/>
        <v>128.57142857142858</v>
      </c>
      <c r="T52" s="426">
        <f t="shared" si="15"/>
        <v>116.66666666666669</v>
      </c>
      <c r="U52" s="426">
        <f t="shared" si="15"/>
        <v>130.76923076923077</v>
      </c>
      <c r="V52" s="417" t="s">
        <v>238</v>
      </c>
      <c r="W52" s="439"/>
      <c r="X52" s="424">
        <v>4</v>
      </c>
      <c r="Y52" s="425" t="s">
        <v>1122</v>
      </c>
      <c r="Z52" s="428">
        <v>200</v>
      </c>
      <c r="AA52" s="428">
        <v>180</v>
      </c>
      <c r="AB52" s="437">
        <v>170</v>
      </c>
      <c r="AC52" s="430" t="s">
        <v>1120</v>
      </c>
      <c r="AD52" s="424">
        <v>4</v>
      </c>
      <c r="AE52" s="425" t="s">
        <v>1122</v>
      </c>
      <c r="AF52" s="431">
        <f t="shared" si="16"/>
        <v>52.5</v>
      </c>
      <c r="AG52" s="431">
        <f t="shared" si="16"/>
        <v>45</v>
      </c>
      <c r="AH52" s="432">
        <f t="shared" si="16"/>
        <v>39</v>
      </c>
      <c r="AI52" s="430" t="s">
        <v>1120</v>
      </c>
    </row>
    <row r="53" spans="1:35" ht="53.25" customHeight="1">
      <c r="A53" s="424">
        <v>5</v>
      </c>
      <c r="B53" s="425" t="s">
        <v>980</v>
      </c>
      <c r="C53" s="436">
        <v>80</v>
      </c>
      <c r="D53" s="436">
        <v>45</v>
      </c>
      <c r="E53" s="436">
        <v>28</v>
      </c>
      <c r="F53" s="429"/>
      <c r="G53" s="429"/>
      <c r="H53" s="429"/>
      <c r="I53" s="429"/>
      <c r="J53" s="423"/>
      <c r="K53" s="423"/>
      <c r="L53" s="423"/>
      <c r="M53" s="423"/>
      <c r="N53" s="424">
        <v>5</v>
      </c>
      <c r="O53" s="425" t="s">
        <v>1123</v>
      </c>
      <c r="P53" s="428">
        <v>120</v>
      </c>
      <c r="Q53" s="428">
        <v>85</v>
      </c>
      <c r="R53" s="428">
        <v>70</v>
      </c>
      <c r="S53" s="426">
        <f t="shared" si="15"/>
        <v>50</v>
      </c>
      <c r="T53" s="426">
        <f t="shared" si="15"/>
        <v>88.88888888888889</v>
      </c>
      <c r="U53" s="426">
        <f t="shared" si="15"/>
        <v>149.99999999999997</v>
      </c>
      <c r="V53" s="417" t="s">
        <v>238</v>
      </c>
      <c r="W53" s="439"/>
      <c r="X53" s="424">
        <v>5</v>
      </c>
      <c r="Y53" s="425" t="s">
        <v>1123</v>
      </c>
      <c r="Z53" s="428">
        <v>250</v>
      </c>
      <c r="AA53" s="428">
        <v>200</v>
      </c>
      <c r="AB53" s="437">
        <v>180</v>
      </c>
      <c r="AC53" s="430" t="s">
        <v>1120</v>
      </c>
      <c r="AD53" s="424">
        <v>5</v>
      </c>
      <c r="AE53" s="425" t="s">
        <v>1123</v>
      </c>
      <c r="AF53" s="431">
        <f t="shared" si="16"/>
        <v>120</v>
      </c>
      <c r="AG53" s="431">
        <f t="shared" si="16"/>
        <v>67.5</v>
      </c>
      <c r="AH53" s="432">
        <f t="shared" si="16"/>
        <v>42</v>
      </c>
      <c r="AI53" s="430" t="s">
        <v>1120</v>
      </c>
    </row>
    <row r="54" spans="1:35" ht="63">
      <c r="A54" s="424">
        <v>6</v>
      </c>
      <c r="B54" s="425" t="s">
        <v>979</v>
      </c>
      <c r="C54" s="436">
        <v>35</v>
      </c>
      <c r="D54" s="436">
        <v>30</v>
      </c>
      <c r="E54" s="436">
        <v>26</v>
      </c>
      <c r="F54" s="429"/>
      <c r="G54" s="429"/>
      <c r="H54" s="429"/>
      <c r="I54" s="429"/>
      <c r="J54" s="423"/>
      <c r="K54" s="423"/>
      <c r="L54" s="423"/>
      <c r="M54" s="423"/>
      <c r="N54" s="424">
        <v>6</v>
      </c>
      <c r="O54" s="425" t="s">
        <v>1124</v>
      </c>
      <c r="P54" s="428">
        <v>80</v>
      </c>
      <c r="Q54" s="428">
        <v>65</v>
      </c>
      <c r="R54" s="428">
        <v>60</v>
      </c>
      <c r="S54" s="426">
        <f t="shared" si="15"/>
        <v>128.57142857142858</v>
      </c>
      <c r="T54" s="426">
        <f t="shared" si="15"/>
        <v>116.66666666666669</v>
      </c>
      <c r="U54" s="426">
        <f t="shared" si="15"/>
        <v>130.76923076923077</v>
      </c>
      <c r="V54" s="417" t="s">
        <v>238</v>
      </c>
      <c r="W54" s="439"/>
      <c r="X54" s="424">
        <v>6</v>
      </c>
      <c r="Y54" s="425" t="s">
        <v>1124</v>
      </c>
      <c r="Z54" s="428">
        <v>200</v>
      </c>
      <c r="AA54" s="428">
        <v>180</v>
      </c>
      <c r="AB54" s="437">
        <v>170</v>
      </c>
      <c r="AC54" s="430" t="s">
        <v>1120</v>
      </c>
      <c r="AD54" s="424">
        <v>6</v>
      </c>
      <c r="AE54" s="425" t="s">
        <v>1124</v>
      </c>
      <c r="AF54" s="431">
        <f t="shared" si="16"/>
        <v>52.5</v>
      </c>
      <c r="AG54" s="431">
        <f t="shared" si="16"/>
        <v>45</v>
      </c>
      <c r="AH54" s="432">
        <f t="shared" si="16"/>
        <v>39</v>
      </c>
      <c r="AI54" s="430" t="s">
        <v>1120</v>
      </c>
    </row>
    <row r="55" spans="1:35" ht="31.5">
      <c r="A55" s="424">
        <v>7</v>
      </c>
      <c r="B55" s="420" t="s">
        <v>985</v>
      </c>
      <c r="C55" s="433">
        <v>27</v>
      </c>
      <c r="D55" s="433">
        <v>26</v>
      </c>
      <c r="E55" s="433">
        <v>25</v>
      </c>
      <c r="F55" s="429"/>
      <c r="G55" s="429"/>
      <c r="H55" s="429"/>
      <c r="I55" s="429"/>
      <c r="J55" s="423"/>
      <c r="K55" s="423"/>
      <c r="L55" s="423"/>
      <c r="M55" s="423"/>
      <c r="N55" s="424">
        <v>7</v>
      </c>
      <c r="O55" s="425" t="s">
        <v>1125</v>
      </c>
      <c r="P55" s="428">
        <v>70</v>
      </c>
      <c r="Q55" s="428">
        <v>60</v>
      </c>
      <c r="R55" s="428">
        <v>55</v>
      </c>
      <c r="S55" s="426">
        <f t="shared" si="15"/>
        <v>159.25925925925924</v>
      </c>
      <c r="T55" s="426">
        <f t="shared" si="15"/>
        <v>130.76923076923077</v>
      </c>
      <c r="U55" s="426">
        <f t="shared" si="15"/>
        <v>120</v>
      </c>
      <c r="V55" s="417" t="s">
        <v>238</v>
      </c>
      <c r="W55" s="441"/>
      <c r="X55" s="424">
        <v>7</v>
      </c>
      <c r="Y55" s="425" t="s">
        <v>1125</v>
      </c>
      <c r="Z55" s="428">
        <v>150</v>
      </c>
      <c r="AA55" s="428">
        <v>140</v>
      </c>
      <c r="AB55" s="437">
        <v>130</v>
      </c>
      <c r="AC55" s="430" t="s">
        <v>1120</v>
      </c>
      <c r="AD55" s="424">
        <v>7</v>
      </c>
      <c r="AE55" s="425" t="s">
        <v>1125</v>
      </c>
      <c r="AF55" s="431">
        <f t="shared" si="16"/>
        <v>40.5</v>
      </c>
      <c r="AG55" s="431">
        <f t="shared" si="16"/>
        <v>39</v>
      </c>
      <c r="AH55" s="432">
        <f t="shared" si="16"/>
        <v>37.5</v>
      </c>
      <c r="AI55" s="430" t="s">
        <v>1120</v>
      </c>
    </row>
    <row r="56" spans="1:35" ht="24.75" customHeight="1">
      <c r="A56" s="410">
        <v>6</v>
      </c>
      <c r="B56" s="414" t="s">
        <v>1126</v>
      </c>
      <c r="C56" s="447"/>
      <c r="D56" s="447"/>
      <c r="E56" s="447"/>
      <c r="F56" s="443"/>
      <c r="G56" s="443"/>
      <c r="H56" s="443"/>
      <c r="I56" s="443"/>
      <c r="J56" s="444"/>
      <c r="K56" s="444"/>
      <c r="L56" s="444"/>
      <c r="M56" s="444"/>
      <c r="N56" s="410" t="s">
        <v>454</v>
      </c>
      <c r="O56" s="414" t="s">
        <v>1347</v>
      </c>
      <c r="P56" s="434"/>
      <c r="Q56" s="434"/>
      <c r="R56" s="434"/>
      <c r="S56" s="426"/>
      <c r="T56" s="434"/>
      <c r="U56" s="426"/>
      <c r="V56" s="417"/>
      <c r="W56" s="424"/>
      <c r="X56" s="410" t="s">
        <v>453</v>
      </c>
      <c r="Y56" s="414" t="s">
        <v>1126</v>
      </c>
      <c r="Z56" s="434"/>
      <c r="AA56" s="434"/>
      <c r="AB56" s="435"/>
      <c r="AC56" s="430"/>
      <c r="AD56" s="410" t="s">
        <v>453</v>
      </c>
      <c r="AE56" s="414" t="s">
        <v>1126</v>
      </c>
      <c r="AF56" s="434"/>
      <c r="AG56" s="434"/>
      <c r="AH56" s="435"/>
      <c r="AI56" s="430"/>
    </row>
    <row r="57" spans="1:35" ht="60.75" customHeight="1">
      <c r="A57" s="424">
        <v>1</v>
      </c>
      <c r="B57" s="425" t="s">
        <v>979</v>
      </c>
      <c r="C57" s="436">
        <v>32</v>
      </c>
      <c r="D57" s="436">
        <v>28</v>
      </c>
      <c r="E57" s="436">
        <v>26</v>
      </c>
      <c r="F57" s="581"/>
      <c r="G57" s="581"/>
      <c r="H57" s="581"/>
      <c r="I57" s="581"/>
      <c r="J57" s="581"/>
      <c r="K57" s="581"/>
      <c r="L57" s="581"/>
      <c r="M57" s="581"/>
      <c r="N57" s="424">
        <v>1</v>
      </c>
      <c r="O57" s="449" t="s">
        <v>1127</v>
      </c>
      <c r="P57" s="428">
        <v>100</v>
      </c>
      <c r="Q57" s="428">
        <v>75</v>
      </c>
      <c r="R57" s="428">
        <v>60</v>
      </c>
      <c r="S57" s="426">
        <f aca="true" t="shared" si="17" ref="S57:U63">(P57/C57%)-100</f>
        <v>212.5</v>
      </c>
      <c r="T57" s="426">
        <f t="shared" si="17"/>
        <v>167.85714285714283</v>
      </c>
      <c r="U57" s="426">
        <f t="shared" si="17"/>
        <v>130.76923076923077</v>
      </c>
      <c r="V57" s="417" t="s">
        <v>238</v>
      </c>
      <c r="W57" s="448" t="s">
        <v>1068</v>
      </c>
      <c r="X57" s="424">
        <v>1</v>
      </c>
      <c r="Y57" s="449" t="s">
        <v>1128</v>
      </c>
      <c r="Z57" s="428">
        <v>100</v>
      </c>
      <c r="AA57" s="428">
        <v>75</v>
      </c>
      <c r="AB57" s="437">
        <v>60</v>
      </c>
      <c r="AC57" s="430"/>
      <c r="AD57" s="424">
        <v>1</v>
      </c>
      <c r="AE57" s="449" t="s">
        <v>1128</v>
      </c>
      <c r="AF57" s="431">
        <f aca="true" t="shared" si="18" ref="AF57:AH63">C57*1.5</f>
        <v>48</v>
      </c>
      <c r="AG57" s="431">
        <f t="shared" si="18"/>
        <v>42</v>
      </c>
      <c r="AH57" s="432">
        <f t="shared" si="18"/>
        <v>39</v>
      </c>
      <c r="AI57" s="430"/>
    </row>
    <row r="58" spans="1:35" ht="60.75" customHeight="1">
      <c r="A58" s="424">
        <v>2</v>
      </c>
      <c r="B58" s="425" t="s">
        <v>980</v>
      </c>
      <c r="C58" s="436">
        <v>65</v>
      </c>
      <c r="D58" s="436">
        <v>40</v>
      </c>
      <c r="E58" s="436">
        <v>28</v>
      </c>
      <c r="F58" s="581"/>
      <c r="G58" s="581"/>
      <c r="H58" s="581"/>
      <c r="I58" s="581"/>
      <c r="J58" s="581"/>
      <c r="K58" s="581"/>
      <c r="L58" s="581"/>
      <c r="M58" s="581"/>
      <c r="N58" s="424">
        <v>2</v>
      </c>
      <c r="O58" s="449" t="s">
        <v>1129</v>
      </c>
      <c r="P58" s="428">
        <v>150</v>
      </c>
      <c r="Q58" s="428">
        <v>130</v>
      </c>
      <c r="R58" s="428">
        <v>100</v>
      </c>
      <c r="S58" s="426">
        <f t="shared" si="17"/>
        <v>130.76923076923077</v>
      </c>
      <c r="T58" s="426">
        <f t="shared" si="17"/>
        <v>225</v>
      </c>
      <c r="U58" s="426">
        <f t="shared" si="17"/>
        <v>257.1428571428571</v>
      </c>
      <c r="V58" s="417" t="s">
        <v>238</v>
      </c>
      <c r="W58" s="439"/>
      <c r="X58" s="424">
        <v>2</v>
      </c>
      <c r="Y58" s="449" t="s">
        <v>1129</v>
      </c>
      <c r="Z58" s="428">
        <v>150</v>
      </c>
      <c r="AA58" s="428">
        <v>130</v>
      </c>
      <c r="AB58" s="437">
        <v>100</v>
      </c>
      <c r="AC58" s="430"/>
      <c r="AD58" s="424">
        <v>2</v>
      </c>
      <c r="AE58" s="449" t="s">
        <v>1129</v>
      </c>
      <c r="AF58" s="431">
        <f t="shared" si="18"/>
        <v>97.5</v>
      </c>
      <c r="AG58" s="431">
        <f t="shared" si="18"/>
        <v>60</v>
      </c>
      <c r="AH58" s="432">
        <f t="shared" si="18"/>
        <v>42</v>
      </c>
      <c r="AI58" s="430"/>
    </row>
    <row r="59" spans="1:35" ht="60.75" customHeight="1">
      <c r="A59" s="424">
        <v>3</v>
      </c>
      <c r="B59" s="425" t="s">
        <v>979</v>
      </c>
      <c r="C59" s="436">
        <v>32</v>
      </c>
      <c r="D59" s="436">
        <v>28</v>
      </c>
      <c r="E59" s="436">
        <v>26</v>
      </c>
      <c r="F59" s="429"/>
      <c r="G59" s="429"/>
      <c r="H59" s="429"/>
      <c r="I59" s="429"/>
      <c r="J59" s="423"/>
      <c r="K59" s="423"/>
      <c r="L59" s="423"/>
      <c r="M59" s="423"/>
      <c r="N59" s="424">
        <v>3</v>
      </c>
      <c r="O59" s="449" t="s">
        <v>1130</v>
      </c>
      <c r="P59" s="428">
        <v>100</v>
      </c>
      <c r="Q59" s="428">
        <v>75</v>
      </c>
      <c r="R59" s="428">
        <v>60</v>
      </c>
      <c r="S59" s="426">
        <f t="shared" si="17"/>
        <v>212.5</v>
      </c>
      <c r="T59" s="426">
        <f t="shared" si="17"/>
        <v>167.85714285714283</v>
      </c>
      <c r="U59" s="426">
        <f t="shared" si="17"/>
        <v>130.76923076923077</v>
      </c>
      <c r="V59" s="417" t="s">
        <v>238</v>
      </c>
      <c r="W59" s="439"/>
      <c r="X59" s="424">
        <v>3</v>
      </c>
      <c r="Y59" s="449" t="s">
        <v>1130</v>
      </c>
      <c r="Z59" s="428">
        <v>100</v>
      </c>
      <c r="AA59" s="428">
        <v>75</v>
      </c>
      <c r="AB59" s="437">
        <v>60</v>
      </c>
      <c r="AC59" s="430" t="s">
        <v>1131</v>
      </c>
      <c r="AD59" s="424">
        <v>3</v>
      </c>
      <c r="AE59" s="449" t="s">
        <v>1130</v>
      </c>
      <c r="AF59" s="431">
        <f t="shared" si="18"/>
        <v>48</v>
      </c>
      <c r="AG59" s="431">
        <f t="shared" si="18"/>
        <v>42</v>
      </c>
      <c r="AH59" s="432">
        <f t="shared" si="18"/>
        <v>39</v>
      </c>
      <c r="AI59" s="430" t="s">
        <v>1131</v>
      </c>
    </row>
    <row r="60" spans="1:35" ht="67.5" customHeight="1">
      <c r="A60" s="424">
        <v>4</v>
      </c>
      <c r="B60" s="425" t="s">
        <v>980</v>
      </c>
      <c r="C60" s="436">
        <v>65</v>
      </c>
      <c r="D60" s="436">
        <v>40</v>
      </c>
      <c r="E60" s="436">
        <v>28</v>
      </c>
      <c r="F60" s="429"/>
      <c r="G60" s="429"/>
      <c r="H60" s="429"/>
      <c r="I60" s="429"/>
      <c r="J60" s="423"/>
      <c r="K60" s="423"/>
      <c r="L60" s="423"/>
      <c r="M60" s="423"/>
      <c r="N60" s="424">
        <v>4</v>
      </c>
      <c r="O60" s="449" t="s">
        <v>1348</v>
      </c>
      <c r="P60" s="428">
        <v>150</v>
      </c>
      <c r="Q60" s="428">
        <v>130</v>
      </c>
      <c r="R60" s="428">
        <v>100</v>
      </c>
      <c r="S60" s="426">
        <f t="shared" si="17"/>
        <v>130.76923076923077</v>
      </c>
      <c r="T60" s="426">
        <f t="shared" si="17"/>
        <v>225</v>
      </c>
      <c r="U60" s="426">
        <f t="shared" si="17"/>
        <v>257.1428571428571</v>
      </c>
      <c r="V60" s="417" t="s">
        <v>238</v>
      </c>
      <c r="W60" s="439"/>
      <c r="X60" s="424">
        <v>4</v>
      </c>
      <c r="Y60" s="449" t="s">
        <v>1132</v>
      </c>
      <c r="Z60" s="428">
        <v>150</v>
      </c>
      <c r="AA60" s="428">
        <v>130</v>
      </c>
      <c r="AB60" s="437">
        <v>100</v>
      </c>
      <c r="AC60" s="430" t="s">
        <v>1103</v>
      </c>
      <c r="AD60" s="424">
        <v>4</v>
      </c>
      <c r="AE60" s="449" t="s">
        <v>1132</v>
      </c>
      <c r="AF60" s="431">
        <f t="shared" si="18"/>
        <v>97.5</v>
      </c>
      <c r="AG60" s="431">
        <f t="shared" si="18"/>
        <v>60</v>
      </c>
      <c r="AH60" s="432">
        <f t="shared" si="18"/>
        <v>42</v>
      </c>
      <c r="AI60" s="430" t="s">
        <v>1103</v>
      </c>
    </row>
    <row r="61" spans="1:35" ht="69.75" customHeight="1" hidden="1">
      <c r="A61" s="424">
        <v>5</v>
      </c>
      <c r="B61" s="425" t="s">
        <v>980</v>
      </c>
      <c r="C61" s="436">
        <v>65</v>
      </c>
      <c r="D61" s="436">
        <v>40</v>
      </c>
      <c r="E61" s="436">
        <v>28</v>
      </c>
      <c r="F61" s="429"/>
      <c r="G61" s="429"/>
      <c r="H61" s="429"/>
      <c r="I61" s="429"/>
      <c r="J61" s="423"/>
      <c r="K61" s="423"/>
      <c r="L61" s="423"/>
      <c r="M61" s="423"/>
      <c r="N61" s="424">
        <v>5</v>
      </c>
      <c r="O61" s="449" t="s">
        <v>1133</v>
      </c>
      <c r="P61" s="428">
        <v>150</v>
      </c>
      <c r="Q61" s="428">
        <v>130</v>
      </c>
      <c r="R61" s="428">
        <v>100</v>
      </c>
      <c r="S61" s="426">
        <f t="shared" si="17"/>
        <v>130.76923076923077</v>
      </c>
      <c r="T61" s="426">
        <f>(Q61/D61%)-100</f>
        <v>225</v>
      </c>
      <c r="U61" s="426">
        <f>(R61/E61%)-100</f>
        <v>257.1428571428571</v>
      </c>
      <c r="V61" s="417" t="s">
        <v>238</v>
      </c>
      <c r="W61" s="439"/>
      <c r="X61" s="424">
        <v>5</v>
      </c>
      <c r="Y61" s="449" t="s">
        <v>1133</v>
      </c>
      <c r="Z61" s="428">
        <v>150</v>
      </c>
      <c r="AA61" s="428">
        <v>130</v>
      </c>
      <c r="AB61" s="437">
        <v>100</v>
      </c>
      <c r="AC61" s="430" t="s">
        <v>1103</v>
      </c>
      <c r="AD61" s="424">
        <v>5</v>
      </c>
      <c r="AE61" s="449" t="s">
        <v>1133</v>
      </c>
      <c r="AF61" s="431">
        <f t="shared" si="18"/>
        <v>97.5</v>
      </c>
      <c r="AG61" s="431">
        <f t="shared" si="18"/>
        <v>60</v>
      </c>
      <c r="AH61" s="432">
        <f t="shared" si="18"/>
        <v>42</v>
      </c>
      <c r="AI61" s="430" t="s">
        <v>1103</v>
      </c>
    </row>
    <row r="62" spans="1:35" ht="60.75" customHeight="1">
      <c r="A62" s="424">
        <v>5</v>
      </c>
      <c r="B62" s="425" t="s">
        <v>979</v>
      </c>
      <c r="C62" s="436">
        <v>32</v>
      </c>
      <c r="D62" s="436">
        <v>28</v>
      </c>
      <c r="E62" s="436">
        <v>26</v>
      </c>
      <c r="F62" s="429"/>
      <c r="G62" s="429"/>
      <c r="H62" s="429"/>
      <c r="I62" s="429"/>
      <c r="J62" s="423"/>
      <c r="K62" s="423"/>
      <c r="L62" s="423"/>
      <c r="M62" s="423"/>
      <c r="N62" s="424">
        <v>5</v>
      </c>
      <c r="O62" s="425" t="s">
        <v>1134</v>
      </c>
      <c r="P62" s="428">
        <v>100</v>
      </c>
      <c r="Q62" s="428">
        <v>75</v>
      </c>
      <c r="R62" s="428">
        <v>60</v>
      </c>
      <c r="S62" s="426">
        <f t="shared" si="17"/>
        <v>212.5</v>
      </c>
      <c r="T62" s="426">
        <f>(Q62/D62%)-100</f>
        <v>167.85714285714283</v>
      </c>
      <c r="U62" s="426">
        <f>(R62/E62%)-100</f>
        <v>130.76923076923077</v>
      </c>
      <c r="V62" s="417"/>
      <c r="W62" s="439"/>
      <c r="X62" s="424">
        <v>5</v>
      </c>
      <c r="Y62" s="425" t="s">
        <v>1134</v>
      </c>
      <c r="Z62" s="428">
        <v>100</v>
      </c>
      <c r="AA62" s="428">
        <v>75</v>
      </c>
      <c r="AB62" s="437">
        <v>60</v>
      </c>
      <c r="AC62" s="430" t="s">
        <v>1103</v>
      </c>
      <c r="AD62" s="424">
        <v>6</v>
      </c>
      <c r="AE62" s="425" t="s">
        <v>1134</v>
      </c>
      <c r="AF62" s="431">
        <f t="shared" si="18"/>
        <v>48</v>
      </c>
      <c r="AG62" s="431">
        <f t="shared" si="18"/>
        <v>42</v>
      </c>
      <c r="AH62" s="432">
        <f t="shared" si="18"/>
        <v>39</v>
      </c>
      <c r="AI62" s="430" t="s">
        <v>1103</v>
      </c>
    </row>
    <row r="63" spans="1:35" ht="24.75" customHeight="1">
      <c r="A63" s="424">
        <v>6</v>
      </c>
      <c r="B63" s="420" t="s">
        <v>985</v>
      </c>
      <c r="C63" s="433">
        <v>27</v>
      </c>
      <c r="D63" s="433">
        <v>26</v>
      </c>
      <c r="E63" s="433">
        <v>25</v>
      </c>
      <c r="F63" s="429"/>
      <c r="G63" s="429"/>
      <c r="H63" s="429"/>
      <c r="I63" s="429"/>
      <c r="J63" s="423"/>
      <c r="K63" s="423"/>
      <c r="L63" s="423"/>
      <c r="M63" s="423"/>
      <c r="N63" s="424">
        <v>6</v>
      </c>
      <c r="O63" s="425" t="s">
        <v>1094</v>
      </c>
      <c r="P63" s="428">
        <v>70</v>
      </c>
      <c r="Q63" s="428">
        <v>60</v>
      </c>
      <c r="R63" s="428">
        <v>55</v>
      </c>
      <c r="S63" s="426">
        <f t="shared" si="17"/>
        <v>159.25925925925924</v>
      </c>
      <c r="T63" s="426">
        <f t="shared" si="17"/>
        <v>130.76923076923077</v>
      </c>
      <c r="U63" s="426">
        <f t="shared" si="17"/>
        <v>120</v>
      </c>
      <c r="V63" s="417" t="s">
        <v>238</v>
      </c>
      <c r="W63" s="441"/>
      <c r="X63" s="424">
        <v>6</v>
      </c>
      <c r="Y63" s="425" t="s">
        <v>1094</v>
      </c>
      <c r="Z63" s="428">
        <v>70</v>
      </c>
      <c r="AA63" s="428">
        <v>60</v>
      </c>
      <c r="AB63" s="437">
        <v>55</v>
      </c>
      <c r="AC63" s="430"/>
      <c r="AD63" s="424">
        <v>7</v>
      </c>
      <c r="AE63" s="425" t="s">
        <v>1094</v>
      </c>
      <c r="AF63" s="431">
        <f t="shared" si="18"/>
        <v>40.5</v>
      </c>
      <c r="AG63" s="431">
        <f t="shared" si="18"/>
        <v>39</v>
      </c>
      <c r="AH63" s="432">
        <f t="shared" si="18"/>
        <v>37.5</v>
      </c>
      <c r="AI63" s="430"/>
    </row>
    <row r="64" spans="1:35" ht="24.75" customHeight="1">
      <c r="A64" s="410">
        <v>12</v>
      </c>
      <c r="B64" s="414" t="s">
        <v>1135</v>
      </c>
      <c r="C64" s="433"/>
      <c r="D64" s="433"/>
      <c r="E64" s="433"/>
      <c r="F64" s="429"/>
      <c r="G64" s="429"/>
      <c r="H64" s="429"/>
      <c r="I64" s="429"/>
      <c r="J64" s="423"/>
      <c r="K64" s="423"/>
      <c r="L64" s="423"/>
      <c r="M64" s="423"/>
      <c r="N64" s="410" t="s">
        <v>748</v>
      </c>
      <c r="O64" s="414" t="s">
        <v>1349</v>
      </c>
      <c r="P64" s="434"/>
      <c r="Q64" s="434"/>
      <c r="R64" s="434"/>
      <c r="S64" s="426"/>
      <c r="T64" s="434"/>
      <c r="U64" s="426"/>
      <c r="V64" s="417"/>
      <c r="W64" s="424"/>
      <c r="X64" s="410" t="s">
        <v>454</v>
      </c>
      <c r="Y64" s="414" t="s">
        <v>1135</v>
      </c>
      <c r="Z64" s="434"/>
      <c r="AA64" s="434"/>
      <c r="AB64" s="435"/>
      <c r="AC64" s="430"/>
      <c r="AD64" s="410" t="s">
        <v>454</v>
      </c>
      <c r="AE64" s="414" t="s">
        <v>1135</v>
      </c>
      <c r="AF64" s="434"/>
      <c r="AG64" s="434"/>
      <c r="AH64" s="435"/>
      <c r="AI64" s="430"/>
    </row>
    <row r="65" spans="1:35" ht="55.5" customHeight="1">
      <c r="A65" s="424">
        <v>1</v>
      </c>
      <c r="B65" s="425" t="s">
        <v>979</v>
      </c>
      <c r="C65" s="436">
        <v>35</v>
      </c>
      <c r="D65" s="436">
        <v>30</v>
      </c>
      <c r="E65" s="436">
        <v>26</v>
      </c>
      <c r="F65" s="429"/>
      <c r="G65" s="429"/>
      <c r="H65" s="429"/>
      <c r="I65" s="429"/>
      <c r="J65" s="423"/>
      <c r="K65" s="423"/>
      <c r="L65" s="423"/>
      <c r="M65" s="423"/>
      <c r="N65" s="424">
        <v>1</v>
      </c>
      <c r="O65" s="450" t="s">
        <v>1136</v>
      </c>
      <c r="P65" s="428">
        <v>150</v>
      </c>
      <c r="Q65" s="428">
        <v>130</v>
      </c>
      <c r="R65" s="428">
        <v>100</v>
      </c>
      <c r="S65" s="426">
        <f aca="true" t="shared" si="19" ref="S65:U71">(P65/C65%)-100</f>
        <v>328.5714285714286</v>
      </c>
      <c r="T65" s="426">
        <f t="shared" si="19"/>
        <v>333.33333333333337</v>
      </c>
      <c r="U65" s="426">
        <f t="shared" si="19"/>
        <v>284.6153846153846</v>
      </c>
      <c r="V65" s="417" t="s">
        <v>238</v>
      </c>
      <c r="W65" s="577" t="s">
        <v>1068</v>
      </c>
      <c r="X65" s="424">
        <v>1</v>
      </c>
      <c r="Y65" s="450" t="s">
        <v>1137</v>
      </c>
      <c r="Z65" s="428">
        <v>150</v>
      </c>
      <c r="AA65" s="428">
        <v>130</v>
      </c>
      <c r="AB65" s="437">
        <v>100</v>
      </c>
      <c r="AC65" s="430" t="s">
        <v>1138</v>
      </c>
      <c r="AD65" s="424">
        <v>1</v>
      </c>
      <c r="AE65" s="450" t="s">
        <v>1137</v>
      </c>
      <c r="AF65" s="431">
        <f>C65*1.5</f>
        <v>52.5</v>
      </c>
      <c r="AG65" s="431">
        <f>D65*1.5</f>
        <v>45</v>
      </c>
      <c r="AH65" s="432">
        <f>E65*1.5</f>
        <v>39</v>
      </c>
      <c r="AI65" s="430" t="s">
        <v>1138</v>
      </c>
    </row>
    <row r="66" spans="1:35" ht="55.5" customHeight="1">
      <c r="A66" s="424">
        <v>2</v>
      </c>
      <c r="B66" s="425" t="s">
        <v>980</v>
      </c>
      <c r="C66" s="436">
        <v>80</v>
      </c>
      <c r="D66" s="436">
        <v>45</v>
      </c>
      <c r="E66" s="436">
        <v>30</v>
      </c>
      <c r="F66" s="429"/>
      <c r="G66" s="429"/>
      <c r="H66" s="429"/>
      <c r="I66" s="429"/>
      <c r="J66" s="423"/>
      <c r="K66" s="423"/>
      <c r="L66" s="423"/>
      <c r="M66" s="423"/>
      <c r="N66" s="424">
        <v>2</v>
      </c>
      <c r="O66" s="450" t="s">
        <v>1350</v>
      </c>
      <c r="P66" s="428">
        <v>250</v>
      </c>
      <c r="Q66" s="428">
        <v>150</v>
      </c>
      <c r="R66" s="428">
        <v>100</v>
      </c>
      <c r="S66" s="426">
        <f t="shared" si="19"/>
        <v>212.5</v>
      </c>
      <c r="T66" s="426">
        <f t="shared" si="19"/>
        <v>233.33333333333331</v>
      </c>
      <c r="U66" s="426">
        <f t="shared" si="19"/>
        <v>233.33333333333337</v>
      </c>
      <c r="V66" s="417" t="s">
        <v>238</v>
      </c>
      <c r="W66" s="578"/>
      <c r="X66" s="424">
        <v>2</v>
      </c>
      <c r="Y66" s="450" t="s">
        <v>1139</v>
      </c>
      <c r="Z66" s="428">
        <v>250</v>
      </c>
      <c r="AA66" s="428">
        <v>150</v>
      </c>
      <c r="AB66" s="437">
        <v>100</v>
      </c>
      <c r="AC66" s="430" t="s">
        <v>1138</v>
      </c>
      <c r="AD66" s="424">
        <v>2</v>
      </c>
      <c r="AE66" s="450" t="s">
        <v>1139</v>
      </c>
      <c r="AF66" s="431">
        <f aca="true" t="shared" si="20" ref="AF66:AH71">C66*1.5</f>
        <v>120</v>
      </c>
      <c r="AG66" s="431">
        <f t="shared" si="20"/>
        <v>67.5</v>
      </c>
      <c r="AH66" s="432">
        <f t="shared" si="20"/>
        <v>45</v>
      </c>
      <c r="AI66" s="430" t="s">
        <v>1138</v>
      </c>
    </row>
    <row r="67" spans="1:35" ht="55.5" customHeight="1">
      <c r="A67" s="424">
        <v>3</v>
      </c>
      <c r="B67" s="425" t="s">
        <v>979</v>
      </c>
      <c r="C67" s="436">
        <v>35</v>
      </c>
      <c r="D67" s="436">
        <v>30</v>
      </c>
      <c r="E67" s="436">
        <v>26</v>
      </c>
      <c r="F67" s="429"/>
      <c r="G67" s="429"/>
      <c r="H67" s="429"/>
      <c r="I67" s="429"/>
      <c r="J67" s="423"/>
      <c r="K67" s="423"/>
      <c r="L67" s="423"/>
      <c r="M67" s="423"/>
      <c r="N67" s="424">
        <v>3</v>
      </c>
      <c r="O67" s="450" t="s">
        <v>1140</v>
      </c>
      <c r="P67" s="428">
        <v>150</v>
      </c>
      <c r="Q67" s="428">
        <v>130</v>
      </c>
      <c r="R67" s="428">
        <v>100</v>
      </c>
      <c r="S67" s="426">
        <f t="shared" si="19"/>
        <v>328.5714285714286</v>
      </c>
      <c r="T67" s="426">
        <f t="shared" si="19"/>
        <v>333.33333333333337</v>
      </c>
      <c r="U67" s="426">
        <f t="shared" si="19"/>
        <v>284.6153846153846</v>
      </c>
      <c r="V67" s="417" t="s">
        <v>238</v>
      </c>
      <c r="W67" s="578"/>
      <c r="X67" s="424">
        <v>3</v>
      </c>
      <c r="Y67" s="450" t="s">
        <v>1141</v>
      </c>
      <c r="Z67" s="428">
        <v>150</v>
      </c>
      <c r="AA67" s="428">
        <v>130</v>
      </c>
      <c r="AB67" s="437">
        <v>100</v>
      </c>
      <c r="AC67" s="430" t="s">
        <v>1138</v>
      </c>
      <c r="AD67" s="424">
        <v>3</v>
      </c>
      <c r="AE67" s="450" t="s">
        <v>1141</v>
      </c>
      <c r="AF67" s="431">
        <f t="shared" si="20"/>
        <v>52.5</v>
      </c>
      <c r="AG67" s="431">
        <f t="shared" si="20"/>
        <v>45</v>
      </c>
      <c r="AH67" s="432">
        <f t="shared" si="20"/>
        <v>39</v>
      </c>
      <c r="AI67" s="430" t="s">
        <v>1138</v>
      </c>
    </row>
    <row r="68" spans="1:35" ht="55.5" customHeight="1">
      <c r="A68" s="424">
        <v>4</v>
      </c>
      <c r="B68" s="425" t="s">
        <v>980</v>
      </c>
      <c r="C68" s="436">
        <v>80</v>
      </c>
      <c r="D68" s="436">
        <v>45</v>
      </c>
      <c r="E68" s="436">
        <v>30</v>
      </c>
      <c r="F68" s="429"/>
      <c r="G68" s="429"/>
      <c r="H68" s="429"/>
      <c r="I68" s="429"/>
      <c r="J68" s="423"/>
      <c r="K68" s="423"/>
      <c r="L68" s="423"/>
      <c r="M68" s="423"/>
      <c r="N68" s="424">
        <v>4</v>
      </c>
      <c r="O68" s="450" t="s">
        <v>1142</v>
      </c>
      <c r="P68" s="428">
        <v>250</v>
      </c>
      <c r="Q68" s="428">
        <v>150</v>
      </c>
      <c r="R68" s="428">
        <v>100</v>
      </c>
      <c r="S68" s="426">
        <f t="shared" si="19"/>
        <v>212.5</v>
      </c>
      <c r="T68" s="426">
        <f t="shared" si="19"/>
        <v>233.33333333333331</v>
      </c>
      <c r="U68" s="426">
        <f t="shared" si="19"/>
        <v>233.33333333333337</v>
      </c>
      <c r="V68" s="417" t="s">
        <v>238</v>
      </c>
      <c r="W68" s="578"/>
      <c r="X68" s="424">
        <v>4</v>
      </c>
      <c r="Y68" s="450" t="s">
        <v>1143</v>
      </c>
      <c r="Z68" s="428">
        <v>250</v>
      </c>
      <c r="AA68" s="428">
        <v>150</v>
      </c>
      <c r="AB68" s="437">
        <v>100</v>
      </c>
      <c r="AC68" s="430" t="s">
        <v>1138</v>
      </c>
      <c r="AD68" s="424">
        <v>4</v>
      </c>
      <c r="AE68" s="450" t="s">
        <v>1143</v>
      </c>
      <c r="AF68" s="431">
        <f t="shared" si="20"/>
        <v>120</v>
      </c>
      <c r="AG68" s="431">
        <f t="shared" si="20"/>
        <v>67.5</v>
      </c>
      <c r="AH68" s="432">
        <f t="shared" si="20"/>
        <v>45</v>
      </c>
      <c r="AI68" s="430" t="s">
        <v>1138</v>
      </c>
    </row>
    <row r="69" spans="1:35" ht="55.5" customHeight="1">
      <c r="A69" s="424">
        <v>5</v>
      </c>
      <c r="B69" s="425" t="s">
        <v>979</v>
      </c>
      <c r="C69" s="436">
        <v>35</v>
      </c>
      <c r="D69" s="436">
        <v>30</v>
      </c>
      <c r="E69" s="436">
        <v>26</v>
      </c>
      <c r="F69" s="429"/>
      <c r="G69" s="429"/>
      <c r="H69" s="429"/>
      <c r="I69" s="429"/>
      <c r="J69" s="423"/>
      <c r="K69" s="423"/>
      <c r="L69" s="423"/>
      <c r="M69" s="423"/>
      <c r="N69" s="424">
        <v>5</v>
      </c>
      <c r="O69" s="450" t="s">
        <v>1351</v>
      </c>
      <c r="P69" s="428">
        <v>150</v>
      </c>
      <c r="Q69" s="428">
        <v>130</v>
      </c>
      <c r="R69" s="428">
        <v>100</v>
      </c>
      <c r="S69" s="426">
        <f t="shared" si="19"/>
        <v>328.5714285714286</v>
      </c>
      <c r="T69" s="426">
        <f t="shared" si="19"/>
        <v>333.33333333333337</v>
      </c>
      <c r="U69" s="426">
        <f t="shared" si="19"/>
        <v>284.6153846153846</v>
      </c>
      <c r="V69" s="417" t="s">
        <v>238</v>
      </c>
      <c r="W69" s="439"/>
      <c r="X69" s="424">
        <v>5</v>
      </c>
      <c r="Y69" s="450" t="s">
        <v>1144</v>
      </c>
      <c r="Z69" s="428">
        <v>150</v>
      </c>
      <c r="AA69" s="428">
        <v>130</v>
      </c>
      <c r="AB69" s="437">
        <v>100</v>
      </c>
      <c r="AC69" s="430" t="s">
        <v>1138</v>
      </c>
      <c r="AD69" s="424">
        <v>5</v>
      </c>
      <c r="AE69" s="450" t="s">
        <v>1144</v>
      </c>
      <c r="AF69" s="431">
        <f t="shared" si="20"/>
        <v>52.5</v>
      </c>
      <c r="AG69" s="431">
        <f t="shared" si="20"/>
        <v>45</v>
      </c>
      <c r="AH69" s="432">
        <f t="shared" si="20"/>
        <v>39</v>
      </c>
      <c r="AI69" s="430" t="s">
        <v>1138</v>
      </c>
    </row>
    <row r="70" spans="1:35" ht="55.5" customHeight="1">
      <c r="A70" s="424">
        <v>6</v>
      </c>
      <c r="B70" s="425" t="s">
        <v>980</v>
      </c>
      <c r="C70" s="436">
        <v>80</v>
      </c>
      <c r="D70" s="436">
        <v>45</v>
      </c>
      <c r="E70" s="436">
        <v>30</v>
      </c>
      <c r="F70" s="429"/>
      <c r="G70" s="429"/>
      <c r="H70" s="429"/>
      <c r="I70" s="429"/>
      <c r="J70" s="423"/>
      <c r="K70" s="423"/>
      <c r="L70" s="423"/>
      <c r="M70" s="423"/>
      <c r="N70" s="424">
        <v>6</v>
      </c>
      <c r="O70" s="451" t="s">
        <v>1145</v>
      </c>
      <c r="P70" s="428">
        <v>250</v>
      </c>
      <c r="Q70" s="428">
        <v>150</v>
      </c>
      <c r="R70" s="428">
        <v>100</v>
      </c>
      <c r="S70" s="426">
        <f t="shared" si="19"/>
        <v>212.5</v>
      </c>
      <c r="T70" s="426">
        <f t="shared" si="19"/>
        <v>233.33333333333331</v>
      </c>
      <c r="U70" s="426">
        <f t="shared" si="19"/>
        <v>233.33333333333337</v>
      </c>
      <c r="V70" s="417"/>
      <c r="W70" s="439"/>
      <c r="X70" s="424">
        <v>6</v>
      </c>
      <c r="Y70" s="451" t="s">
        <v>1145</v>
      </c>
      <c r="Z70" s="428">
        <v>250</v>
      </c>
      <c r="AA70" s="428">
        <v>150</v>
      </c>
      <c r="AB70" s="437">
        <v>100</v>
      </c>
      <c r="AC70" s="430"/>
      <c r="AD70" s="424">
        <v>6</v>
      </c>
      <c r="AE70" s="451" t="s">
        <v>1145</v>
      </c>
      <c r="AF70" s="431">
        <f t="shared" si="20"/>
        <v>120</v>
      </c>
      <c r="AG70" s="431">
        <f t="shared" si="20"/>
        <v>67.5</v>
      </c>
      <c r="AH70" s="432">
        <f t="shared" si="20"/>
        <v>45</v>
      </c>
      <c r="AI70" s="430"/>
    </row>
    <row r="71" spans="1:35" ht="20.25" customHeight="1">
      <c r="A71" s="424">
        <v>7</v>
      </c>
      <c r="B71" s="420" t="s">
        <v>985</v>
      </c>
      <c r="C71" s="433">
        <v>27</v>
      </c>
      <c r="D71" s="433">
        <v>26</v>
      </c>
      <c r="E71" s="433">
        <v>25</v>
      </c>
      <c r="F71" s="429"/>
      <c r="G71" s="429"/>
      <c r="H71" s="429"/>
      <c r="I71" s="429"/>
      <c r="J71" s="423"/>
      <c r="K71" s="423"/>
      <c r="L71" s="423"/>
      <c r="M71" s="423"/>
      <c r="N71" s="424">
        <v>7</v>
      </c>
      <c r="O71" s="425" t="s">
        <v>1146</v>
      </c>
      <c r="P71" s="428">
        <v>100</v>
      </c>
      <c r="Q71" s="428">
        <v>75</v>
      </c>
      <c r="R71" s="428">
        <v>60</v>
      </c>
      <c r="S71" s="426">
        <f t="shared" si="19"/>
        <v>270.3703703703703</v>
      </c>
      <c r="T71" s="426">
        <f t="shared" si="19"/>
        <v>188.46153846153845</v>
      </c>
      <c r="U71" s="426">
        <f t="shared" si="19"/>
        <v>140</v>
      </c>
      <c r="V71" s="417" t="s">
        <v>238</v>
      </c>
      <c r="W71" s="441"/>
      <c r="X71" s="424">
        <v>7</v>
      </c>
      <c r="Y71" s="425" t="s">
        <v>1146</v>
      </c>
      <c r="Z71" s="428">
        <v>100</v>
      </c>
      <c r="AA71" s="428">
        <v>75</v>
      </c>
      <c r="AB71" s="437">
        <v>60</v>
      </c>
      <c r="AC71" s="430"/>
      <c r="AD71" s="424">
        <v>7</v>
      </c>
      <c r="AE71" s="425" t="s">
        <v>1146</v>
      </c>
      <c r="AF71" s="431">
        <f t="shared" si="20"/>
        <v>40.5</v>
      </c>
      <c r="AG71" s="431">
        <f t="shared" si="20"/>
        <v>39</v>
      </c>
      <c r="AH71" s="432">
        <f t="shared" si="20"/>
        <v>37.5</v>
      </c>
      <c r="AI71" s="430"/>
    </row>
    <row r="72" spans="1:35" ht="20.25" customHeight="1">
      <c r="A72" s="410">
        <v>13</v>
      </c>
      <c r="B72" s="414" t="s">
        <v>1147</v>
      </c>
      <c r="C72" s="433"/>
      <c r="D72" s="433"/>
      <c r="E72" s="433"/>
      <c r="F72" s="429"/>
      <c r="G72" s="429"/>
      <c r="H72" s="429"/>
      <c r="I72" s="429"/>
      <c r="J72" s="423"/>
      <c r="K72" s="423"/>
      <c r="L72" s="423"/>
      <c r="M72" s="423"/>
      <c r="N72" s="410" t="s">
        <v>750</v>
      </c>
      <c r="O72" s="414" t="s">
        <v>1148</v>
      </c>
      <c r="P72" s="434"/>
      <c r="Q72" s="434"/>
      <c r="R72" s="434"/>
      <c r="S72" s="426"/>
      <c r="T72" s="434"/>
      <c r="U72" s="426"/>
      <c r="V72" s="417"/>
      <c r="W72" s="424"/>
      <c r="X72" s="410" t="s">
        <v>748</v>
      </c>
      <c r="Y72" s="414" t="s">
        <v>1148</v>
      </c>
      <c r="Z72" s="434"/>
      <c r="AA72" s="434"/>
      <c r="AB72" s="435"/>
      <c r="AC72" s="430"/>
      <c r="AD72" s="410" t="s">
        <v>748</v>
      </c>
      <c r="AE72" s="414" t="s">
        <v>1148</v>
      </c>
      <c r="AF72" s="434"/>
      <c r="AG72" s="434"/>
      <c r="AH72" s="435"/>
      <c r="AI72" s="430"/>
    </row>
    <row r="73" spans="1:35" ht="51.75" customHeight="1">
      <c r="A73" s="424">
        <v>1</v>
      </c>
      <c r="B73" s="425" t="s">
        <v>979</v>
      </c>
      <c r="C73" s="436">
        <v>35</v>
      </c>
      <c r="D73" s="436">
        <v>30</v>
      </c>
      <c r="E73" s="436">
        <v>26</v>
      </c>
      <c r="F73" s="429"/>
      <c r="G73" s="429"/>
      <c r="H73" s="429"/>
      <c r="I73" s="429"/>
      <c r="J73" s="423"/>
      <c r="K73" s="423"/>
      <c r="L73" s="423"/>
      <c r="M73" s="423"/>
      <c r="N73" s="424">
        <v>1</v>
      </c>
      <c r="O73" s="425" t="s">
        <v>1149</v>
      </c>
      <c r="P73" s="428">
        <v>120</v>
      </c>
      <c r="Q73" s="428">
        <v>85</v>
      </c>
      <c r="R73" s="428">
        <v>70</v>
      </c>
      <c r="S73" s="426">
        <f aca="true" t="shared" si="21" ref="S73:U80">(P73/C73%)-100</f>
        <v>242.8571428571429</v>
      </c>
      <c r="T73" s="426">
        <f t="shared" si="21"/>
        <v>183.33333333333337</v>
      </c>
      <c r="U73" s="426">
        <f t="shared" si="21"/>
        <v>169.23076923076923</v>
      </c>
      <c r="V73" s="417" t="s">
        <v>238</v>
      </c>
      <c r="W73" s="577" t="s">
        <v>1068</v>
      </c>
      <c r="X73" s="424">
        <v>1</v>
      </c>
      <c r="Y73" s="425" t="s">
        <v>1150</v>
      </c>
      <c r="Z73" s="428">
        <v>120</v>
      </c>
      <c r="AA73" s="428">
        <v>85</v>
      </c>
      <c r="AB73" s="437">
        <v>70</v>
      </c>
      <c r="AC73" s="430"/>
      <c r="AD73" s="424">
        <v>1</v>
      </c>
      <c r="AE73" s="425" t="s">
        <v>1150</v>
      </c>
      <c r="AF73" s="431">
        <f>C73*1.5</f>
        <v>52.5</v>
      </c>
      <c r="AG73" s="431">
        <f>D73*1.5</f>
        <v>45</v>
      </c>
      <c r="AH73" s="432">
        <f>E73*1.5</f>
        <v>39</v>
      </c>
      <c r="AI73" s="430"/>
    </row>
    <row r="74" spans="1:35" ht="51.75" customHeight="1">
      <c r="A74" s="424">
        <v>2</v>
      </c>
      <c r="B74" s="425" t="s">
        <v>980</v>
      </c>
      <c r="C74" s="436">
        <v>80</v>
      </c>
      <c r="D74" s="436">
        <v>45</v>
      </c>
      <c r="E74" s="436">
        <v>30</v>
      </c>
      <c r="F74" s="429"/>
      <c r="G74" s="429"/>
      <c r="H74" s="429"/>
      <c r="I74" s="429"/>
      <c r="J74" s="423"/>
      <c r="K74" s="423"/>
      <c r="L74" s="423"/>
      <c r="M74" s="423"/>
      <c r="N74" s="424">
        <v>2</v>
      </c>
      <c r="O74" s="425" t="s">
        <v>1151</v>
      </c>
      <c r="P74" s="428">
        <v>160</v>
      </c>
      <c r="Q74" s="428">
        <v>120</v>
      </c>
      <c r="R74" s="428">
        <v>80</v>
      </c>
      <c r="S74" s="426">
        <f t="shared" si="21"/>
        <v>100</v>
      </c>
      <c r="T74" s="426">
        <f t="shared" si="21"/>
        <v>166.66666666666669</v>
      </c>
      <c r="U74" s="426">
        <f t="shared" si="21"/>
        <v>166.66666666666669</v>
      </c>
      <c r="V74" s="417" t="s">
        <v>238</v>
      </c>
      <c r="W74" s="578"/>
      <c r="X74" s="424">
        <v>2</v>
      </c>
      <c r="Y74" s="425" t="s">
        <v>1152</v>
      </c>
      <c r="Z74" s="428">
        <v>160</v>
      </c>
      <c r="AA74" s="428">
        <v>120</v>
      </c>
      <c r="AB74" s="437">
        <v>80</v>
      </c>
      <c r="AC74" s="430"/>
      <c r="AD74" s="424">
        <v>2</v>
      </c>
      <c r="AE74" s="425" t="s">
        <v>1152</v>
      </c>
      <c r="AF74" s="431">
        <f aca="true" t="shared" si="22" ref="AF74:AH79">C74*1.5</f>
        <v>120</v>
      </c>
      <c r="AG74" s="431">
        <f t="shared" si="22"/>
        <v>67.5</v>
      </c>
      <c r="AH74" s="432">
        <f t="shared" si="22"/>
        <v>45</v>
      </c>
      <c r="AI74" s="430"/>
    </row>
    <row r="75" spans="1:35" ht="51.75" customHeight="1">
      <c r="A75" s="424">
        <v>3</v>
      </c>
      <c r="B75" s="425" t="s">
        <v>979</v>
      </c>
      <c r="C75" s="436">
        <v>35</v>
      </c>
      <c r="D75" s="436">
        <v>30</v>
      </c>
      <c r="E75" s="436">
        <v>26</v>
      </c>
      <c r="F75" s="429"/>
      <c r="G75" s="429"/>
      <c r="H75" s="429"/>
      <c r="I75" s="429"/>
      <c r="J75" s="423"/>
      <c r="K75" s="423"/>
      <c r="L75" s="423"/>
      <c r="M75" s="423"/>
      <c r="N75" s="424">
        <v>3</v>
      </c>
      <c r="O75" s="425" t="s">
        <v>1153</v>
      </c>
      <c r="P75" s="428">
        <v>120</v>
      </c>
      <c r="Q75" s="428">
        <v>85</v>
      </c>
      <c r="R75" s="428">
        <v>70</v>
      </c>
      <c r="S75" s="426">
        <f t="shared" si="21"/>
        <v>242.8571428571429</v>
      </c>
      <c r="T75" s="426">
        <f t="shared" si="21"/>
        <v>183.33333333333337</v>
      </c>
      <c r="U75" s="426">
        <f t="shared" si="21"/>
        <v>169.23076923076923</v>
      </c>
      <c r="V75" s="417" t="s">
        <v>238</v>
      </c>
      <c r="W75" s="578"/>
      <c r="X75" s="424">
        <v>3</v>
      </c>
      <c r="Y75" s="425" t="s">
        <v>1154</v>
      </c>
      <c r="Z75" s="428">
        <v>120</v>
      </c>
      <c r="AA75" s="428">
        <v>85</v>
      </c>
      <c r="AB75" s="437">
        <v>70</v>
      </c>
      <c r="AC75" s="430"/>
      <c r="AD75" s="424">
        <v>3</v>
      </c>
      <c r="AE75" s="425" t="s">
        <v>1154</v>
      </c>
      <c r="AF75" s="431">
        <f t="shared" si="22"/>
        <v>52.5</v>
      </c>
      <c r="AG75" s="431">
        <f t="shared" si="22"/>
        <v>45</v>
      </c>
      <c r="AH75" s="432">
        <f t="shared" si="22"/>
        <v>39</v>
      </c>
      <c r="AI75" s="430"/>
    </row>
    <row r="76" spans="1:35" ht="51.75" customHeight="1">
      <c r="A76" s="424">
        <v>4</v>
      </c>
      <c r="B76" s="425" t="s">
        <v>980</v>
      </c>
      <c r="C76" s="436">
        <v>80</v>
      </c>
      <c r="D76" s="436">
        <v>45</v>
      </c>
      <c r="E76" s="436">
        <v>30</v>
      </c>
      <c r="F76" s="429"/>
      <c r="G76" s="429"/>
      <c r="H76" s="429"/>
      <c r="I76" s="429"/>
      <c r="J76" s="423"/>
      <c r="K76" s="423"/>
      <c r="L76" s="423"/>
      <c r="M76" s="423"/>
      <c r="N76" s="424">
        <v>4</v>
      </c>
      <c r="O76" s="425" t="s">
        <v>1155</v>
      </c>
      <c r="P76" s="428">
        <v>160</v>
      </c>
      <c r="Q76" s="428">
        <v>120</v>
      </c>
      <c r="R76" s="428">
        <v>80</v>
      </c>
      <c r="S76" s="426">
        <f t="shared" si="21"/>
        <v>100</v>
      </c>
      <c r="T76" s="426">
        <f t="shared" si="21"/>
        <v>166.66666666666669</v>
      </c>
      <c r="U76" s="426">
        <f t="shared" si="21"/>
        <v>166.66666666666669</v>
      </c>
      <c r="V76" s="417" t="s">
        <v>238</v>
      </c>
      <c r="W76" s="578"/>
      <c r="X76" s="424">
        <v>4</v>
      </c>
      <c r="Y76" s="425" t="s">
        <v>1156</v>
      </c>
      <c r="Z76" s="428">
        <v>160</v>
      </c>
      <c r="AA76" s="428">
        <v>120</v>
      </c>
      <c r="AB76" s="437">
        <v>80</v>
      </c>
      <c r="AC76" s="430"/>
      <c r="AD76" s="424">
        <v>4</v>
      </c>
      <c r="AE76" s="425" t="s">
        <v>1156</v>
      </c>
      <c r="AF76" s="431">
        <f t="shared" si="22"/>
        <v>120</v>
      </c>
      <c r="AG76" s="431">
        <f t="shared" si="22"/>
        <v>67.5</v>
      </c>
      <c r="AH76" s="432">
        <f t="shared" si="22"/>
        <v>45</v>
      </c>
      <c r="AI76" s="430"/>
    </row>
    <row r="77" spans="1:35" ht="51.75" customHeight="1">
      <c r="A77" s="424">
        <v>5</v>
      </c>
      <c r="B77" s="425" t="s">
        <v>979</v>
      </c>
      <c r="C77" s="436">
        <v>35</v>
      </c>
      <c r="D77" s="436">
        <v>30</v>
      </c>
      <c r="E77" s="436">
        <v>26</v>
      </c>
      <c r="F77" s="429"/>
      <c r="G77" s="429"/>
      <c r="H77" s="429"/>
      <c r="I77" s="429"/>
      <c r="J77" s="423"/>
      <c r="K77" s="423"/>
      <c r="L77" s="423"/>
      <c r="M77" s="423"/>
      <c r="N77" s="424">
        <v>5</v>
      </c>
      <c r="O77" s="425" t="s">
        <v>1157</v>
      </c>
      <c r="P77" s="428">
        <v>120</v>
      </c>
      <c r="Q77" s="428">
        <v>85</v>
      </c>
      <c r="R77" s="428">
        <v>70</v>
      </c>
      <c r="S77" s="426">
        <f t="shared" si="21"/>
        <v>242.8571428571429</v>
      </c>
      <c r="T77" s="426">
        <f t="shared" si="21"/>
        <v>183.33333333333337</v>
      </c>
      <c r="U77" s="426">
        <f t="shared" si="21"/>
        <v>169.23076923076923</v>
      </c>
      <c r="V77" s="417" t="s">
        <v>238</v>
      </c>
      <c r="W77" s="578"/>
      <c r="X77" s="424">
        <v>5</v>
      </c>
      <c r="Y77" s="425" t="s">
        <v>1158</v>
      </c>
      <c r="Z77" s="428">
        <v>120</v>
      </c>
      <c r="AA77" s="428">
        <v>85</v>
      </c>
      <c r="AB77" s="437">
        <v>70</v>
      </c>
      <c r="AC77" s="430"/>
      <c r="AD77" s="424">
        <v>5</v>
      </c>
      <c r="AE77" s="425" t="s">
        <v>1158</v>
      </c>
      <c r="AF77" s="431">
        <f t="shared" si="22"/>
        <v>52.5</v>
      </c>
      <c r="AG77" s="431">
        <f t="shared" si="22"/>
        <v>45</v>
      </c>
      <c r="AH77" s="432">
        <f t="shared" si="22"/>
        <v>39</v>
      </c>
      <c r="AI77" s="430"/>
    </row>
    <row r="78" spans="1:35" ht="69.75" customHeight="1">
      <c r="A78" s="424">
        <v>6</v>
      </c>
      <c r="B78" s="425" t="s">
        <v>985</v>
      </c>
      <c r="C78" s="436">
        <v>27</v>
      </c>
      <c r="D78" s="436">
        <v>26</v>
      </c>
      <c r="E78" s="436">
        <v>25</v>
      </c>
      <c r="F78" s="429"/>
      <c r="G78" s="429"/>
      <c r="H78" s="429"/>
      <c r="I78" s="429"/>
      <c r="J78" s="423"/>
      <c r="K78" s="423"/>
      <c r="L78" s="423"/>
      <c r="M78" s="423"/>
      <c r="N78" s="424">
        <v>6</v>
      </c>
      <c r="O78" s="425" t="s">
        <v>1159</v>
      </c>
      <c r="P78" s="428">
        <v>90</v>
      </c>
      <c r="Q78" s="428">
        <v>70</v>
      </c>
      <c r="R78" s="428">
        <v>60</v>
      </c>
      <c r="S78" s="426">
        <f t="shared" si="21"/>
        <v>233.33333333333331</v>
      </c>
      <c r="T78" s="426">
        <f t="shared" si="21"/>
        <v>169.23076923076923</v>
      </c>
      <c r="U78" s="426">
        <f t="shared" si="21"/>
        <v>140</v>
      </c>
      <c r="V78" s="417" t="s">
        <v>238</v>
      </c>
      <c r="W78" s="578"/>
      <c r="X78" s="424">
        <v>6</v>
      </c>
      <c r="Y78" s="425" t="s">
        <v>1159</v>
      </c>
      <c r="Z78" s="428">
        <v>90</v>
      </c>
      <c r="AA78" s="428">
        <v>70</v>
      </c>
      <c r="AB78" s="437">
        <v>60</v>
      </c>
      <c r="AC78" s="430"/>
      <c r="AD78" s="424">
        <v>6</v>
      </c>
      <c r="AE78" s="425" t="s">
        <v>1159</v>
      </c>
      <c r="AF78" s="431">
        <f t="shared" si="22"/>
        <v>40.5</v>
      </c>
      <c r="AG78" s="431">
        <f t="shared" si="22"/>
        <v>39</v>
      </c>
      <c r="AH78" s="432">
        <f t="shared" si="22"/>
        <v>37.5</v>
      </c>
      <c r="AI78" s="430"/>
    </row>
    <row r="79" spans="1:35" ht="51.75" customHeight="1">
      <c r="A79" s="424">
        <v>7</v>
      </c>
      <c r="B79" s="425" t="s">
        <v>979</v>
      </c>
      <c r="C79" s="436">
        <v>35</v>
      </c>
      <c r="D79" s="436">
        <v>30</v>
      </c>
      <c r="E79" s="436">
        <v>26</v>
      </c>
      <c r="F79" s="429"/>
      <c r="G79" s="429"/>
      <c r="H79" s="429"/>
      <c r="I79" s="429"/>
      <c r="J79" s="423"/>
      <c r="K79" s="423"/>
      <c r="L79" s="423"/>
      <c r="M79" s="423"/>
      <c r="N79" s="424">
        <v>7</v>
      </c>
      <c r="O79" s="449" t="s">
        <v>1160</v>
      </c>
      <c r="P79" s="428">
        <v>120</v>
      </c>
      <c r="Q79" s="428">
        <v>85</v>
      </c>
      <c r="R79" s="428">
        <v>70</v>
      </c>
      <c r="S79" s="426">
        <f t="shared" si="21"/>
        <v>242.8571428571429</v>
      </c>
      <c r="T79" s="426">
        <f t="shared" si="21"/>
        <v>183.33333333333337</v>
      </c>
      <c r="U79" s="426">
        <f t="shared" si="21"/>
        <v>169.23076923076923</v>
      </c>
      <c r="V79" s="417" t="s">
        <v>238</v>
      </c>
      <c r="W79" s="441"/>
      <c r="X79" s="424">
        <v>7</v>
      </c>
      <c r="Y79" s="449" t="s">
        <v>1160</v>
      </c>
      <c r="Z79" s="428">
        <v>120</v>
      </c>
      <c r="AA79" s="428">
        <v>85</v>
      </c>
      <c r="AB79" s="437">
        <v>70</v>
      </c>
      <c r="AC79" s="430"/>
      <c r="AD79" s="424">
        <v>7</v>
      </c>
      <c r="AE79" s="449" t="s">
        <v>1160</v>
      </c>
      <c r="AF79" s="431">
        <f t="shared" si="22"/>
        <v>52.5</v>
      </c>
      <c r="AG79" s="431">
        <f t="shared" si="22"/>
        <v>45</v>
      </c>
      <c r="AH79" s="432">
        <f t="shared" si="22"/>
        <v>39</v>
      </c>
      <c r="AI79" s="430"/>
    </row>
    <row r="80" spans="1:35" ht="15.75">
      <c r="A80" s="424">
        <v>8</v>
      </c>
      <c r="B80" s="425" t="s">
        <v>985</v>
      </c>
      <c r="C80" s="436">
        <v>27</v>
      </c>
      <c r="D80" s="436">
        <v>26</v>
      </c>
      <c r="E80" s="436">
        <v>25</v>
      </c>
      <c r="F80" s="429"/>
      <c r="G80" s="429"/>
      <c r="H80" s="429"/>
      <c r="I80" s="429"/>
      <c r="J80" s="423"/>
      <c r="K80" s="423"/>
      <c r="L80" s="423"/>
      <c r="M80" s="423"/>
      <c r="N80" s="424">
        <v>8</v>
      </c>
      <c r="O80" s="425" t="s">
        <v>1146</v>
      </c>
      <c r="P80" s="428">
        <v>85</v>
      </c>
      <c r="Q80" s="428">
        <v>65</v>
      </c>
      <c r="R80" s="428">
        <v>60</v>
      </c>
      <c r="S80" s="426">
        <f t="shared" si="21"/>
        <v>214.81481481481478</v>
      </c>
      <c r="T80" s="426">
        <f t="shared" si="21"/>
        <v>150</v>
      </c>
      <c r="U80" s="426">
        <f t="shared" si="21"/>
        <v>140</v>
      </c>
      <c r="V80" s="417" t="s">
        <v>238</v>
      </c>
      <c r="W80" s="424"/>
      <c r="X80" s="424">
        <v>8</v>
      </c>
      <c r="Y80" s="425" t="s">
        <v>1146</v>
      </c>
      <c r="Z80" s="428">
        <v>85</v>
      </c>
      <c r="AA80" s="428">
        <v>65</v>
      </c>
      <c r="AB80" s="437">
        <v>60</v>
      </c>
      <c r="AC80" s="430"/>
      <c r="AD80" s="424">
        <v>8</v>
      </c>
      <c r="AE80" s="425" t="s">
        <v>1146</v>
      </c>
      <c r="AF80" s="431">
        <f>C80*1.5</f>
        <v>40.5</v>
      </c>
      <c r="AG80" s="431">
        <f>D80*1.5</f>
        <v>39</v>
      </c>
      <c r="AH80" s="432">
        <f>E80*1.5</f>
        <v>37.5</v>
      </c>
      <c r="AI80" s="430"/>
    </row>
    <row r="81" spans="1:35" ht="15.75">
      <c r="A81" s="410">
        <v>14</v>
      </c>
      <c r="B81" s="414" t="s">
        <v>1161</v>
      </c>
      <c r="C81" s="433"/>
      <c r="D81" s="433"/>
      <c r="E81" s="433"/>
      <c r="F81" s="429"/>
      <c r="G81" s="429"/>
      <c r="H81" s="429"/>
      <c r="I81" s="429"/>
      <c r="J81" s="423"/>
      <c r="K81" s="423"/>
      <c r="L81" s="423"/>
      <c r="M81" s="423"/>
      <c r="N81" s="410" t="s">
        <v>752</v>
      </c>
      <c r="O81" s="414" t="s">
        <v>1352</v>
      </c>
      <c r="P81" s="434"/>
      <c r="Q81" s="434"/>
      <c r="R81" s="434"/>
      <c r="S81" s="426"/>
      <c r="T81" s="434"/>
      <c r="U81" s="426"/>
      <c r="V81" s="417"/>
      <c r="W81" s="424"/>
      <c r="X81" s="410" t="s">
        <v>750</v>
      </c>
      <c r="Y81" s="414" t="s">
        <v>1161</v>
      </c>
      <c r="Z81" s="434"/>
      <c r="AA81" s="434"/>
      <c r="AB81" s="435"/>
      <c r="AC81" s="430"/>
      <c r="AD81" s="410" t="s">
        <v>750</v>
      </c>
      <c r="AE81" s="414" t="s">
        <v>1161</v>
      </c>
      <c r="AF81" s="434"/>
      <c r="AG81" s="434"/>
      <c r="AH81" s="435"/>
      <c r="AI81" s="430"/>
    </row>
    <row r="82" spans="1:35" ht="70.5" customHeight="1">
      <c r="A82" s="424">
        <v>1</v>
      </c>
      <c r="B82" s="420" t="s">
        <v>980</v>
      </c>
      <c r="C82" s="433">
        <v>80</v>
      </c>
      <c r="D82" s="433">
        <v>45</v>
      </c>
      <c r="E82" s="433">
        <v>30</v>
      </c>
      <c r="F82" s="429"/>
      <c r="G82" s="429"/>
      <c r="H82" s="429"/>
      <c r="I82" s="429"/>
      <c r="J82" s="423"/>
      <c r="K82" s="423"/>
      <c r="L82" s="423"/>
      <c r="M82" s="423"/>
      <c r="N82" s="424">
        <v>1</v>
      </c>
      <c r="O82" s="425" t="s">
        <v>1353</v>
      </c>
      <c r="P82" s="428">
        <v>120</v>
      </c>
      <c r="Q82" s="428">
        <v>72</v>
      </c>
      <c r="R82" s="428">
        <v>50</v>
      </c>
      <c r="S82" s="426">
        <f aca="true" t="shared" si="23" ref="S82:U85">(P82/C82%)-100</f>
        <v>50</v>
      </c>
      <c r="T82" s="426">
        <f t="shared" si="23"/>
        <v>60</v>
      </c>
      <c r="U82" s="426">
        <f t="shared" si="23"/>
        <v>66.66666666666669</v>
      </c>
      <c r="V82" s="417" t="s">
        <v>238</v>
      </c>
      <c r="W82" s="579" t="s">
        <v>1068</v>
      </c>
      <c r="X82" s="424">
        <v>1</v>
      </c>
      <c r="Y82" s="425" t="s">
        <v>1162</v>
      </c>
      <c r="Z82" s="428">
        <v>120</v>
      </c>
      <c r="AA82" s="428">
        <v>72</v>
      </c>
      <c r="AB82" s="437">
        <v>50</v>
      </c>
      <c r="AC82" s="430" t="s">
        <v>1138</v>
      </c>
      <c r="AD82" s="424">
        <v>1</v>
      </c>
      <c r="AE82" s="425" t="s">
        <v>1162</v>
      </c>
      <c r="AF82" s="431">
        <f aca="true" t="shared" si="24" ref="AF82:AH85">C82*1.5</f>
        <v>120</v>
      </c>
      <c r="AG82" s="431">
        <f t="shared" si="24"/>
        <v>67.5</v>
      </c>
      <c r="AH82" s="432">
        <f t="shared" si="24"/>
        <v>45</v>
      </c>
      <c r="AI82" s="430" t="s">
        <v>1138</v>
      </c>
    </row>
    <row r="83" spans="1:35" ht="69.75" customHeight="1">
      <c r="A83" s="424">
        <v>2</v>
      </c>
      <c r="B83" s="420" t="s">
        <v>980</v>
      </c>
      <c r="C83" s="433">
        <v>80</v>
      </c>
      <c r="D83" s="433">
        <v>45</v>
      </c>
      <c r="E83" s="433">
        <v>30</v>
      </c>
      <c r="F83" s="581"/>
      <c r="G83" s="581"/>
      <c r="H83" s="581"/>
      <c r="I83" s="581"/>
      <c r="J83" s="581"/>
      <c r="K83" s="581"/>
      <c r="L83" s="581"/>
      <c r="M83" s="581"/>
      <c r="N83" s="424">
        <v>2</v>
      </c>
      <c r="O83" s="425" t="s">
        <v>1354</v>
      </c>
      <c r="P83" s="428">
        <v>160</v>
      </c>
      <c r="Q83" s="428">
        <v>120</v>
      </c>
      <c r="R83" s="428">
        <v>80</v>
      </c>
      <c r="S83" s="426">
        <f t="shared" si="23"/>
        <v>100</v>
      </c>
      <c r="T83" s="426">
        <f t="shared" si="23"/>
        <v>166.66666666666669</v>
      </c>
      <c r="U83" s="426">
        <f t="shared" si="23"/>
        <v>166.66666666666669</v>
      </c>
      <c r="V83" s="417" t="s">
        <v>238</v>
      </c>
      <c r="W83" s="579"/>
      <c r="X83" s="424">
        <v>2</v>
      </c>
      <c r="Y83" s="425" t="s">
        <v>1163</v>
      </c>
      <c r="Z83" s="428">
        <v>160</v>
      </c>
      <c r="AA83" s="428">
        <v>120</v>
      </c>
      <c r="AB83" s="437">
        <v>80</v>
      </c>
      <c r="AC83" s="430" t="s">
        <v>1138</v>
      </c>
      <c r="AD83" s="424">
        <v>2</v>
      </c>
      <c r="AE83" s="425" t="s">
        <v>1163</v>
      </c>
      <c r="AF83" s="431">
        <f t="shared" si="24"/>
        <v>120</v>
      </c>
      <c r="AG83" s="431">
        <f t="shared" si="24"/>
        <v>67.5</v>
      </c>
      <c r="AH83" s="432">
        <f t="shared" si="24"/>
        <v>45</v>
      </c>
      <c r="AI83" s="430" t="s">
        <v>1138</v>
      </c>
    </row>
    <row r="84" spans="1:35" ht="62.25" customHeight="1">
      <c r="A84" s="424">
        <v>3</v>
      </c>
      <c r="B84" s="425" t="s">
        <v>979</v>
      </c>
      <c r="C84" s="436">
        <v>35</v>
      </c>
      <c r="D84" s="436">
        <v>30</v>
      </c>
      <c r="E84" s="436">
        <v>26</v>
      </c>
      <c r="F84" s="581"/>
      <c r="G84" s="581"/>
      <c r="H84" s="581"/>
      <c r="I84" s="581"/>
      <c r="J84" s="581"/>
      <c r="K84" s="581"/>
      <c r="L84" s="581"/>
      <c r="M84" s="581"/>
      <c r="N84" s="424">
        <v>3</v>
      </c>
      <c r="O84" s="425" t="s">
        <v>1164</v>
      </c>
      <c r="P84" s="428">
        <v>90</v>
      </c>
      <c r="Q84" s="428">
        <v>55</v>
      </c>
      <c r="R84" s="428">
        <v>40</v>
      </c>
      <c r="S84" s="426">
        <f t="shared" si="23"/>
        <v>157.14285714285717</v>
      </c>
      <c r="T84" s="426">
        <f t="shared" si="23"/>
        <v>83.33333333333334</v>
      </c>
      <c r="U84" s="426">
        <f t="shared" si="23"/>
        <v>53.84615384615384</v>
      </c>
      <c r="V84" s="417" t="s">
        <v>238</v>
      </c>
      <c r="W84" s="579"/>
      <c r="X84" s="424">
        <v>3</v>
      </c>
      <c r="Y84" s="425" t="s">
        <v>1164</v>
      </c>
      <c r="Z84" s="428">
        <v>90</v>
      </c>
      <c r="AA84" s="428">
        <v>55</v>
      </c>
      <c r="AB84" s="437">
        <v>40</v>
      </c>
      <c r="AC84" s="430"/>
      <c r="AD84" s="424">
        <v>3</v>
      </c>
      <c r="AE84" s="425" t="s">
        <v>1164</v>
      </c>
      <c r="AF84" s="431">
        <f t="shared" si="24"/>
        <v>52.5</v>
      </c>
      <c r="AG84" s="431">
        <f t="shared" si="24"/>
        <v>45</v>
      </c>
      <c r="AH84" s="432">
        <f t="shared" si="24"/>
        <v>39</v>
      </c>
      <c r="AI84" s="430"/>
    </row>
    <row r="85" spans="1:35" ht="21.75" customHeight="1">
      <c r="A85" s="424">
        <v>4</v>
      </c>
      <c r="B85" s="425" t="s">
        <v>985</v>
      </c>
      <c r="C85" s="436">
        <v>27</v>
      </c>
      <c r="D85" s="436">
        <v>26</v>
      </c>
      <c r="E85" s="436">
        <v>25</v>
      </c>
      <c r="F85" s="581"/>
      <c r="G85" s="581"/>
      <c r="H85" s="581"/>
      <c r="I85" s="581"/>
      <c r="J85" s="581"/>
      <c r="K85" s="581"/>
      <c r="L85" s="581"/>
      <c r="M85" s="581"/>
      <c r="N85" s="424">
        <v>4</v>
      </c>
      <c r="O85" s="425" t="s">
        <v>1146</v>
      </c>
      <c r="P85" s="428">
        <v>85</v>
      </c>
      <c r="Q85" s="428">
        <v>65</v>
      </c>
      <c r="R85" s="428">
        <v>60</v>
      </c>
      <c r="S85" s="426">
        <f t="shared" si="23"/>
        <v>214.81481481481478</v>
      </c>
      <c r="T85" s="426">
        <f t="shared" si="23"/>
        <v>150</v>
      </c>
      <c r="U85" s="426">
        <f t="shared" si="23"/>
        <v>140</v>
      </c>
      <c r="V85" s="417" t="s">
        <v>238</v>
      </c>
      <c r="W85" s="579"/>
      <c r="X85" s="424">
        <v>4</v>
      </c>
      <c r="Y85" s="425" t="s">
        <v>1146</v>
      </c>
      <c r="Z85" s="428">
        <v>85</v>
      </c>
      <c r="AA85" s="428">
        <v>65</v>
      </c>
      <c r="AB85" s="437">
        <v>60</v>
      </c>
      <c r="AC85" s="430"/>
      <c r="AD85" s="424">
        <v>4</v>
      </c>
      <c r="AE85" s="425" t="s">
        <v>1146</v>
      </c>
      <c r="AF85" s="431">
        <f t="shared" si="24"/>
        <v>40.5</v>
      </c>
      <c r="AG85" s="431">
        <f t="shared" si="24"/>
        <v>39</v>
      </c>
      <c r="AH85" s="432">
        <f t="shared" si="24"/>
        <v>37.5</v>
      </c>
      <c r="AI85" s="430"/>
    </row>
    <row r="86" spans="1:35" ht="21.75" customHeight="1">
      <c r="A86" s="410">
        <v>8</v>
      </c>
      <c r="B86" s="414" t="s">
        <v>1165</v>
      </c>
      <c r="C86" s="433"/>
      <c r="D86" s="433"/>
      <c r="E86" s="433"/>
      <c r="F86" s="429"/>
      <c r="G86" s="429"/>
      <c r="H86" s="429"/>
      <c r="I86" s="429"/>
      <c r="J86" s="423"/>
      <c r="K86" s="423"/>
      <c r="L86" s="423"/>
      <c r="M86" s="423"/>
      <c r="N86" s="410" t="s">
        <v>756</v>
      </c>
      <c r="O86" s="414" t="s">
        <v>1355</v>
      </c>
      <c r="P86" s="434"/>
      <c r="Q86" s="434"/>
      <c r="R86" s="434"/>
      <c r="S86" s="426"/>
      <c r="T86" s="434"/>
      <c r="U86" s="426"/>
      <c r="V86" s="417"/>
      <c r="W86" s="424"/>
      <c r="X86" s="410" t="s">
        <v>752</v>
      </c>
      <c r="Y86" s="414" t="s">
        <v>1165</v>
      </c>
      <c r="Z86" s="434"/>
      <c r="AA86" s="434"/>
      <c r="AB86" s="435"/>
      <c r="AC86" s="430"/>
      <c r="AD86" s="410" t="s">
        <v>752</v>
      </c>
      <c r="AE86" s="414" t="s">
        <v>1165</v>
      </c>
      <c r="AF86" s="434"/>
      <c r="AG86" s="434"/>
      <c r="AH86" s="435"/>
      <c r="AI86" s="430"/>
    </row>
    <row r="87" spans="1:35" ht="47.25">
      <c r="A87" s="424">
        <v>1</v>
      </c>
      <c r="B87" s="425" t="s">
        <v>979</v>
      </c>
      <c r="C87" s="436">
        <v>35</v>
      </c>
      <c r="D87" s="436">
        <v>30</v>
      </c>
      <c r="E87" s="436">
        <v>26</v>
      </c>
      <c r="F87" s="429"/>
      <c r="G87" s="429"/>
      <c r="H87" s="429"/>
      <c r="I87" s="429"/>
      <c r="J87" s="423"/>
      <c r="K87" s="423"/>
      <c r="L87" s="423"/>
      <c r="M87" s="423"/>
      <c r="N87" s="424">
        <v>1</v>
      </c>
      <c r="O87" s="425" t="s">
        <v>1166</v>
      </c>
      <c r="P87" s="428">
        <v>120</v>
      </c>
      <c r="Q87" s="428">
        <v>85</v>
      </c>
      <c r="R87" s="428">
        <v>70</v>
      </c>
      <c r="S87" s="426">
        <f aca="true" t="shared" si="25" ref="S87:U96">(P87/C87%)-100</f>
        <v>242.8571428571429</v>
      </c>
      <c r="T87" s="426">
        <f t="shared" si="25"/>
        <v>183.33333333333337</v>
      </c>
      <c r="U87" s="426">
        <f t="shared" si="25"/>
        <v>169.23076923076923</v>
      </c>
      <c r="V87" s="417" t="s">
        <v>238</v>
      </c>
      <c r="W87" s="579" t="s">
        <v>1068</v>
      </c>
      <c r="X87" s="424">
        <v>1</v>
      </c>
      <c r="Y87" s="425" t="s">
        <v>1167</v>
      </c>
      <c r="Z87" s="428">
        <v>120</v>
      </c>
      <c r="AA87" s="428">
        <v>85</v>
      </c>
      <c r="AB87" s="437">
        <v>70</v>
      </c>
      <c r="AC87" s="430"/>
      <c r="AD87" s="424">
        <v>1</v>
      </c>
      <c r="AE87" s="425" t="s">
        <v>1167</v>
      </c>
      <c r="AF87" s="431">
        <f>C87*1.5</f>
        <v>52.5</v>
      </c>
      <c r="AG87" s="431">
        <f>D87*1.5</f>
        <v>45</v>
      </c>
      <c r="AH87" s="432">
        <f>E87*1.5</f>
        <v>39</v>
      </c>
      <c r="AI87" s="430"/>
    </row>
    <row r="88" spans="1:35" ht="31.5">
      <c r="A88" s="424">
        <v>2</v>
      </c>
      <c r="B88" s="425" t="s">
        <v>980</v>
      </c>
      <c r="C88" s="436">
        <v>85</v>
      </c>
      <c r="D88" s="436">
        <v>45</v>
      </c>
      <c r="E88" s="436">
        <v>30</v>
      </c>
      <c r="F88" s="429"/>
      <c r="G88" s="429"/>
      <c r="H88" s="429"/>
      <c r="I88" s="429"/>
      <c r="J88" s="423"/>
      <c r="K88" s="423"/>
      <c r="L88" s="423"/>
      <c r="M88" s="423"/>
      <c r="N88" s="424">
        <v>2</v>
      </c>
      <c r="O88" s="425" t="s">
        <v>1168</v>
      </c>
      <c r="P88" s="428">
        <v>600</v>
      </c>
      <c r="Q88" s="428">
        <v>320</v>
      </c>
      <c r="R88" s="428">
        <v>250</v>
      </c>
      <c r="S88" s="426">
        <f t="shared" si="25"/>
        <v>605.8823529411765</v>
      </c>
      <c r="T88" s="426">
        <f t="shared" si="25"/>
        <v>611.1111111111111</v>
      </c>
      <c r="U88" s="426">
        <f t="shared" si="25"/>
        <v>733.3333333333334</v>
      </c>
      <c r="V88" s="417" t="s">
        <v>238</v>
      </c>
      <c r="W88" s="579"/>
      <c r="X88" s="424">
        <v>2</v>
      </c>
      <c r="Y88" s="425" t="s">
        <v>1169</v>
      </c>
      <c r="Z88" s="428">
        <v>600</v>
      </c>
      <c r="AA88" s="428">
        <v>320</v>
      </c>
      <c r="AB88" s="437">
        <v>250</v>
      </c>
      <c r="AC88" s="430"/>
      <c r="AD88" s="424">
        <v>2</v>
      </c>
      <c r="AE88" s="425" t="s">
        <v>1169</v>
      </c>
      <c r="AF88" s="431">
        <f aca="true" t="shared" si="26" ref="AF88:AH96">C88*1.5</f>
        <v>127.5</v>
      </c>
      <c r="AG88" s="431">
        <f t="shared" si="26"/>
        <v>67.5</v>
      </c>
      <c r="AH88" s="432">
        <f t="shared" si="26"/>
        <v>45</v>
      </c>
      <c r="AI88" s="430"/>
    </row>
    <row r="89" spans="1:35" ht="47.25">
      <c r="A89" s="424">
        <v>3</v>
      </c>
      <c r="B89" s="425" t="s">
        <v>980</v>
      </c>
      <c r="C89" s="436">
        <v>85</v>
      </c>
      <c r="D89" s="436">
        <v>45</v>
      </c>
      <c r="E89" s="436">
        <v>30</v>
      </c>
      <c r="F89" s="429"/>
      <c r="G89" s="429"/>
      <c r="H89" s="429"/>
      <c r="I89" s="429"/>
      <c r="J89" s="423"/>
      <c r="K89" s="423"/>
      <c r="L89" s="423"/>
      <c r="M89" s="423"/>
      <c r="N89" s="424">
        <v>3</v>
      </c>
      <c r="O89" s="425" t="s">
        <v>1170</v>
      </c>
      <c r="P89" s="428">
        <v>380</v>
      </c>
      <c r="Q89" s="428">
        <v>250</v>
      </c>
      <c r="R89" s="428">
        <v>160</v>
      </c>
      <c r="S89" s="426">
        <f t="shared" si="25"/>
        <v>347.05882352941177</v>
      </c>
      <c r="T89" s="426">
        <f t="shared" si="25"/>
        <v>455.55555555555554</v>
      </c>
      <c r="U89" s="426">
        <f t="shared" si="25"/>
        <v>433.33333333333337</v>
      </c>
      <c r="V89" s="417" t="s">
        <v>238</v>
      </c>
      <c r="W89" s="579"/>
      <c r="X89" s="424">
        <v>3</v>
      </c>
      <c r="Y89" s="425" t="s">
        <v>1171</v>
      </c>
      <c r="Z89" s="428">
        <v>380</v>
      </c>
      <c r="AA89" s="428">
        <v>250</v>
      </c>
      <c r="AB89" s="437">
        <v>160</v>
      </c>
      <c r="AC89" s="430"/>
      <c r="AD89" s="424">
        <v>3</v>
      </c>
      <c r="AE89" s="425" t="s">
        <v>1171</v>
      </c>
      <c r="AF89" s="431">
        <f t="shared" si="26"/>
        <v>127.5</v>
      </c>
      <c r="AG89" s="431">
        <f t="shared" si="26"/>
        <v>67.5</v>
      </c>
      <c r="AH89" s="432">
        <f t="shared" si="26"/>
        <v>45</v>
      </c>
      <c r="AI89" s="430"/>
    </row>
    <row r="90" spans="1:35" ht="57.75" customHeight="1">
      <c r="A90" s="424">
        <v>4</v>
      </c>
      <c r="B90" s="425" t="s">
        <v>979</v>
      </c>
      <c r="C90" s="436">
        <v>35</v>
      </c>
      <c r="D90" s="436">
        <v>30</v>
      </c>
      <c r="E90" s="436">
        <v>26</v>
      </c>
      <c r="F90" s="429"/>
      <c r="G90" s="429"/>
      <c r="H90" s="429"/>
      <c r="I90" s="429"/>
      <c r="J90" s="423"/>
      <c r="K90" s="423"/>
      <c r="L90" s="423"/>
      <c r="M90" s="423"/>
      <c r="N90" s="424">
        <v>4</v>
      </c>
      <c r="O90" s="425" t="s">
        <v>1172</v>
      </c>
      <c r="P90" s="428">
        <v>120</v>
      </c>
      <c r="Q90" s="428">
        <v>85</v>
      </c>
      <c r="R90" s="428">
        <v>70</v>
      </c>
      <c r="S90" s="426">
        <f t="shared" si="25"/>
        <v>242.8571428571429</v>
      </c>
      <c r="T90" s="426">
        <f t="shared" si="25"/>
        <v>183.33333333333337</v>
      </c>
      <c r="U90" s="426">
        <f t="shared" si="25"/>
        <v>169.23076923076923</v>
      </c>
      <c r="V90" s="417" t="s">
        <v>238</v>
      </c>
      <c r="W90" s="579"/>
      <c r="X90" s="424">
        <v>4</v>
      </c>
      <c r="Y90" s="425" t="s">
        <v>1173</v>
      </c>
      <c r="Z90" s="428">
        <v>120</v>
      </c>
      <c r="AA90" s="428">
        <v>85</v>
      </c>
      <c r="AB90" s="437">
        <v>70</v>
      </c>
      <c r="AC90" s="430"/>
      <c r="AD90" s="424">
        <v>4</v>
      </c>
      <c r="AE90" s="425" t="s">
        <v>1173</v>
      </c>
      <c r="AF90" s="431">
        <f t="shared" si="26"/>
        <v>52.5</v>
      </c>
      <c r="AG90" s="431">
        <f t="shared" si="26"/>
        <v>45</v>
      </c>
      <c r="AH90" s="432">
        <f t="shared" si="26"/>
        <v>39</v>
      </c>
      <c r="AI90" s="430"/>
    </row>
    <row r="91" spans="1:35" ht="47.25">
      <c r="A91" s="424">
        <v>5</v>
      </c>
      <c r="B91" s="425" t="s">
        <v>980</v>
      </c>
      <c r="C91" s="436">
        <v>85</v>
      </c>
      <c r="D91" s="436">
        <v>45</v>
      </c>
      <c r="E91" s="436">
        <v>30</v>
      </c>
      <c r="F91" s="429"/>
      <c r="G91" s="429"/>
      <c r="H91" s="429"/>
      <c r="I91" s="429"/>
      <c r="J91" s="423"/>
      <c r="K91" s="423"/>
      <c r="L91" s="423"/>
      <c r="M91" s="423"/>
      <c r="N91" s="424">
        <v>5</v>
      </c>
      <c r="O91" s="425" t="s">
        <v>1174</v>
      </c>
      <c r="P91" s="428">
        <v>600</v>
      </c>
      <c r="Q91" s="428">
        <v>320</v>
      </c>
      <c r="R91" s="428">
        <v>250</v>
      </c>
      <c r="S91" s="426">
        <f t="shared" si="25"/>
        <v>605.8823529411765</v>
      </c>
      <c r="T91" s="426">
        <f t="shared" si="25"/>
        <v>611.1111111111111</v>
      </c>
      <c r="U91" s="426">
        <f t="shared" si="25"/>
        <v>733.3333333333334</v>
      </c>
      <c r="V91" s="417" t="s">
        <v>238</v>
      </c>
      <c r="W91" s="579"/>
      <c r="X91" s="424">
        <v>5</v>
      </c>
      <c r="Y91" s="425" t="s">
        <v>1174</v>
      </c>
      <c r="Z91" s="428">
        <v>600</v>
      </c>
      <c r="AA91" s="428">
        <v>320</v>
      </c>
      <c r="AB91" s="437">
        <v>250</v>
      </c>
      <c r="AC91" s="430"/>
      <c r="AD91" s="424">
        <v>5</v>
      </c>
      <c r="AE91" s="425" t="s">
        <v>1174</v>
      </c>
      <c r="AF91" s="431">
        <f t="shared" si="26"/>
        <v>127.5</v>
      </c>
      <c r="AG91" s="431">
        <f t="shared" si="26"/>
        <v>67.5</v>
      </c>
      <c r="AH91" s="432">
        <f t="shared" si="26"/>
        <v>45</v>
      </c>
      <c r="AI91" s="430"/>
    </row>
    <row r="92" spans="1:35" ht="57" customHeight="1">
      <c r="A92" s="424">
        <v>6</v>
      </c>
      <c r="B92" s="425" t="s">
        <v>979</v>
      </c>
      <c r="C92" s="436">
        <v>35</v>
      </c>
      <c r="D92" s="436">
        <v>30</v>
      </c>
      <c r="E92" s="436">
        <v>26</v>
      </c>
      <c r="F92" s="429"/>
      <c r="G92" s="429"/>
      <c r="H92" s="429"/>
      <c r="I92" s="429"/>
      <c r="J92" s="423"/>
      <c r="K92" s="423"/>
      <c r="L92" s="423"/>
      <c r="M92" s="423"/>
      <c r="N92" s="424">
        <v>6</v>
      </c>
      <c r="O92" s="425" t="s">
        <v>1175</v>
      </c>
      <c r="P92" s="428">
        <v>300</v>
      </c>
      <c r="Q92" s="428">
        <v>200</v>
      </c>
      <c r="R92" s="428">
        <v>150</v>
      </c>
      <c r="S92" s="426">
        <f t="shared" si="25"/>
        <v>757.1428571428572</v>
      </c>
      <c r="T92" s="426">
        <f t="shared" si="25"/>
        <v>566.6666666666667</v>
      </c>
      <c r="U92" s="426">
        <f t="shared" si="25"/>
        <v>476.9230769230769</v>
      </c>
      <c r="V92" s="417" t="s">
        <v>238</v>
      </c>
      <c r="W92" s="439"/>
      <c r="X92" s="424">
        <v>6</v>
      </c>
      <c r="Y92" s="425" t="s">
        <v>1175</v>
      </c>
      <c r="Z92" s="428">
        <v>300</v>
      </c>
      <c r="AA92" s="428">
        <v>200</v>
      </c>
      <c r="AB92" s="437">
        <v>150</v>
      </c>
      <c r="AC92" s="430"/>
      <c r="AD92" s="424">
        <v>6</v>
      </c>
      <c r="AE92" s="425" t="s">
        <v>1175</v>
      </c>
      <c r="AF92" s="431">
        <f t="shared" si="26"/>
        <v>52.5</v>
      </c>
      <c r="AG92" s="431">
        <f t="shared" si="26"/>
        <v>45</v>
      </c>
      <c r="AH92" s="432">
        <f t="shared" si="26"/>
        <v>39</v>
      </c>
      <c r="AI92" s="430"/>
    </row>
    <row r="93" spans="1:35" ht="57" customHeight="1">
      <c r="A93" s="424">
        <v>7</v>
      </c>
      <c r="B93" s="425" t="s">
        <v>979</v>
      </c>
      <c r="C93" s="436">
        <v>35</v>
      </c>
      <c r="D93" s="436">
        <v>30</v>
      </c>
      <c r="E93" s="436">
        <v>26</v>
      </c>
      <c r="F93" s="429"/>
      <c r="G93" s="429"/>
      <c r="H93" s="429"/>
      <c r="I93" s="429"/>
      <c r="J93" s="423"/>
      <c r="K93" s="423"/>
      <c r="L93" s="423"/>
      <c r="M93" s="423"/>
      <c r="N93" s="424">
        <v>7</v>
      </c>
      <c r="O93" s="425" t="s">
        <v>1176</v>
      </c>
      <c r="P93" s="428">
        <v>120</v>
      </c>
      <c r="Q93" s="428">
        <v>85</v>
      </c>
      <c r="R93" s="428">
        <v>70</v>
      </c>
      <c r="S93" s="426">
        <f t="shared" si="25"/>
        <v>242.8571428571429</v>
      </c>
      <c r="T93" s="426">
        <f t="shared" si="25"/>
        <v>183.33333333333337</v>
      </c>
      <c r="U93" s="426">
        <f t="shared" si="25"/>
        <v>169.23076923076923</v>
      </c>
      <c r="V93" s="417" t="s">
        <v>238</v>
      </c>
      <c r="W93" s="439"/>
      <c r="X93" s="424">
        <v>7</v>
      </c>
      <c r="Y93" s="425" t="s">
        <v>1176</v>
      </c>
      <c r="Z93" s="428">
        <v>120</v>
      </c>
      <c r="AA93" s="428">
        <v>85</v>
      </c>
      <c r="AB93" s="437">
        <v>70</v>
      </c>
      <c r="AC93" s="430"/>
      <c r="AD93" s="424">
        <v>7</v>
      </c>
      <c r="AE93" s="425" t="s">
        <v>1176</v>
      </c>
      <c r="AF93" s="431">
        <f t="shared" si="26"/>
        <v>52.5</v>
      </c>
      <c r="AG93" s="431">
        <f t="shared" si="26"/>
        <v>45</v>
      </c>
      <c r="AH93" s="432">
        <f t="shared" si="26"/>
        <v>39</v>
      </c>
      <c r="AI93" s="430"/>
    </row>
    <row r="94" spans="1:35" ht="57" customHeight="1">
      <c r="A94" s="424">
        <v>8</v>
      </c>
      <c r="B94" s="425" t="s">
        <v>979</v>
      </c>
      <c r="C94" s="436">
        <v>35</v>
      </c>
      <c r="D94" s="436">
        <v>30</v>
      </c>
      <c r="E94" s="436">
        <v>26</v>
      </c>
      <c r="F94" s="429"/>
      <c r="G94" s="429"/>
      <c r="H94" s="429"/>
      <c r="I94" s="429"/>
      <c r="J94" s="423"/>
      <c r="K94" s="423"/>
      <c r="L94" s="423"/>
      <c r="M94" s="423"/>
      <c r="N94" s="424">
        <v>8</v>
      </c>
      <c r="O94" s="425" t="s">
        <v>1177</v>
      </c>
      <c r="P94" s="428">
        <v>100</v>
      </c>
      <c r="Q94" s="428">
        <v>75</v>
      </c>
      <c r="R94" s="428">
        <v>60</v>
      </c>
      <c r="S94" s="426">
        <f t="shared" si="25"/>
        <v>185.71428571428572</v>
      </c>
      <c r="T94" s="426">
        <f t="shared" si="25"/>
        <v>150</v>
      </c>
      <c r="U94" s="426">
        <f t="shared" si="25"/>
        <v>130.76923076923077</v>
      </c>
      <c r="V94" s="417" t="s">
        <v>238</v>
      </c>
      <c r="W94" s="439"/>
      <c r="X94" s="424">
        <v>8</v>
      </c>
      <c r="Y94" s="425" t="s">
        <v>1177</v>
      </c>
      <c r="Z94" s="428">
        <v>100</v>
      </c>
      <c r="AA94" s="428">
        <v>75</v>
      </c>
      <c r="AB94" s="437">
        <v>60</v>
      </c>
      <c r="AC94" s="430"/>
      <c r="AD94" s="424">
        <v>8</v>
      </c>
      <c r="AE94" s="425" t="s">
        <v>1177</v>
      </c>
      <c r="AF94" s="431">
        <f t="shared" si="26"/>
        <v>52.5</v>
      </c>
      <c r="AG94" s="431">
        <f t="shared" si="26"/>
        <v>45</v>
      </c>
      <c r="AH94" s="432">
        <f t="shared" si="26"/>
        <v>39</v>
      </c>
      <c r="AI94" s="430"/>
    </row>
    <row r="95" spans="1:35" ht="39.75" customHeight="1">
      <c r="A95" s="424">
        <v>9</v>
      </c>
      <c r="B95" s="425" t="s">
        <v>980</v>
      </c>
      <c r="C95" s="436">
        <v>85</v>
      </c>
      <c r="D95" s="436">
        <v>45</v>
      </c>
      <c r="E95" s="436">
        <v>30</v>
      </c>
      <c r="F95" s="429"/>
      <c r="G95" s="429"/>
      <c r="H95" s="429"/>
      <c r="I95" s="429"/>
      <c r="J95" s="423"/>
      <c r="K95" s="423"/>
      <c r="L95" s="423"/>
      <c r="M95" s="423"/>
      <c r="N95" s="424">
        <v>9</v>
      </c>
      <c r="O95" s="425" t="s">
        <v>1178</v>
      </c>
      <c r="P95" s="428">
        <v>520</v>
      </c>
      <c r="Q95" s="428">
        <v>310</v>
      </c>
      <c r="R95" s="428">
        <v>260</v>
      </c>
      <c r="S95" s="426">
        <f t="shared" si="25"/>
        <v>511.7647058823529</v>
      </c>
      <c r="T95" s="426">
        <f t="shared" si="25"/>
        <v>588.8888888888889</v>
      </c>
      <c r="U95" s="426">
        <f t="shared" si="25"/>
        <v>766.6666666666667</v>
      </c>
      <c r="V95" s="417" t="s">
        <v>238</v>
      </c>
      <c r="W95" s="439"/>
      <c r="X95" s="424">
        <v>9</v>
      </c>
      <c r="Y95" s="425" t="s">
        <v>1178</v>
      </c>
      <c r="Z95" s="428">
        <v>520</v>
      </c>
      <c r="AA95" s="428">
        <v>310</v>
      </c>
      <c r="AB95" s="437">
        <v>260</v>
      </c>
      <c r="AC95" s="430"/>
      <c r="AD95" s="424">
        <v>9</v>
      </c>
      <c r="AE95" s="425" t="s">
        <v>1178</v>
      </c>
      <c r="AF95" s="431">
        <f t="shared" si="26"/>
        <v>127.5</v>
      </c>
      <c r="AG95" s="431">
        <f t="shared" si="26"/>
        <v>67.5</v>
      </c>
      <c r="AH95" s="432">
        <f t="shared" si="26"/>
        <v>45</v>
      </c>
      <c r="AI95" s="430"/>
    </row>
    <row r="96" spans="1:35" ht="23.25" customHeight="1">
      <c r="A96" s="424">
        <v>10</v>
      </c>
      <c r="B96" s="420" t="s">
        <v>985</v>
      </c>
      <c r="C96" s="433">
        <v>27</v>
      </c>
      <c r="D96" s="433">
        <v>26</v>
      </c>
      <c r="E96" s="433">
        <v>25</v>
      </c>
      <c r="F96" s="429"/>
      <c r="G96" s="429"/>
      <c r="H96" s="429"/>
      <c r="I96" s="429"/>
      <c r="J96" s="423"/>
      <c r="K96" s="423"/>
      <c r="L96" s="423"/>
      <c r="M96" s="423"/>
      <c r="N96" s="424">
        <v>10</v>
      </c>
      <c r="O96" s="425" t="s">
        <v>1179</v>
      </c>
      <c r="P96" s="428">
        <v>80</v>
      </c>
      <c r="Q96" s="428">
        <v>65</v>
      </c>
      <c r="R96" s="428">
        <v>60</v>
      </c>
      <c r="S96" s="426">
        <f t="shared" si="25"/>
        <v>196.2962962962963</v>
      </c>
      <c r="T96" s="426">
        <f t="shared" si="25"/>
        <v>150</v>
      </c>
      <c r="U96" s="426">
        <f t="shared" si="25"/>
        <v>140</v>
      </c>
      <c r="V96" s="417" t="s">
        <v>238</v>
      </c>
      <c r="W96" s="441"/>
      <c r="X96" s="424">
        <v>10</v>
      </c>
      <c r="Y96" s="425" t="s">
        <v>1179</v>
      </c>
      <c r="Z96" s="428">
        <v>80</v>
      </c>
      <c r="AA96" s="428">
        <v>65</v>
      </c>
      <c r="AB96" s="437">
        <v>60</v>
      </c>
      <c r="AC96" s="430"/>
      <c r="AD96" s="424">
        <v>10</v>
      </c>
      <c r="AE96" s="425" t="s">
        <v>1179</v>
      </c>
      <c r="AF96" s="431">
        <f t="shared" si="26"/>
        <v>40.5</v>
      </c>
      <c r="AG96" s="431">
        <f t="shared" si="26"/>
        <v>39</v>
      </c>
      <c r="AH96" s="432">
        <f t="shared" si="26"/>
        <v>37.5</v>
      </c>
      <c r="AI96" s="430"/>
    </row>
    <row r="97" spans="1:35" ht="23.25" customHeight="1">
      <c r="A97" s="410">
        <v>7</v>
      </c>
      <c r="B97" s="414" t="s">
        <v>1180</v>
      </c>
      <c r="C97" s="433"/>
      <c r="D97" s="433"/>
      <c r="E97" s="433"/>
      <c r="F97" s="429"/>
      <c r="G97" s="429"/>
      <c r="H97" s="429"/>
      <c r="I97" s="429"/>
      <c r="J97" s="423"/>
      <c r="K97" s="423"/>
      <c r="L97" s="423"/>
      <c r="M97" s="423"/>
      <c r="N97" s="410" t="s">
        <v>944</v>
      </c>
      <c r="O97" s="414" t="s">
        <v>1356</v>
      </c>
      <c r="P97" s="434"/>
      <c r="Q97" s="434"/>
      <c r="R97" s="434"/>
      <c r="S97" s="426"/>
      <c r="T97" s="434"/>
      <c r="U97" s="426"/>
      <c r="V97" s="417"/>
      <c r="W97" s="424"/>
      <c r="X97" s="410" t="s">
        <v>756</v>
      </c>
      <c r="Y97" s="414" t="s">
        <v>1180</v>
      </c>
      <c r="Z97" s="434"/>
      <c r="AA97" s="434"/>
      <c r="AB97" s="435"/>
      <c r="AC97" s="430"/>
      <c r="AD97" s="410" t="s">
        <v>756</v>
      </c>
      <c r="AE97" s="414" t="s">
        <v>1180</v>
      </c>
      <c r="AF97" s="434"/>
      <c r="AG97" s="434"/>
      <c r="AH97" s="435"/>
      <c r="AI97" s="430"/>
    </row>
    <row r="98" spans="1:35" ht="63.75" customHeight="1">
      <c r="A98" s="424">
        <v>1</v>
      </c>
      <c r="B98" s="425" t="s">
        <v>979</v>
      </c>
      <c r="C98" s="436">
        <v>35</v>
      </c>
      <c r="D98" s="436">
        <v>30</v>
      </c>
      <c r="E98" s="436">
        <v>26</v>
      </c>
      <c r="F98" s="429"/>
      <c r="G98" s="429"/>
      <c r="H98" s="429"/>
      <c r="I98" s="429"/>
      <c r="J98" s="423"/>
      <c r="K98" s="423"/>
      <c r="L98" s="423"/>
      <c r="M98" s="423"/>
      <c r="N98" s="424">
        <v>1</v>
      </c>
      <c r="O98" s="425" t="s">
        <v>1181</v>
      </c>
      <c r="P98" s="428">
        <v>120</v>
      </c>
      <c r="Q98" s="428">
        <v>85</v>
      </c>
      <c r="R98" s="428">
        <v>70</v>
      </c>
      <c r="S98" s="426">
        <f aca="true" t="shared" si="27" ref="S98:U101">(P98/C98%)-100</f>
        <v>242.8571428571429</v>
      </c>
      <c r="T98" s="426">
        <f t="shared" si="27"/>
        <v>183.33333333333337</v>
      </c>
      <c r="U98" s="426">
        <f t="shared" si="27"/>
        <v>169.23076923076923</v>
      </c>
      <c r="V98" s="417" t="s">
        <v>238</v>
      </c>
      <c r="W98" s="579" t="s">
        <v>1068</v>
      </c>
      <c r="X98" s="424">
        <v>1</v>
      </c>
      <c r="Y98" s="425" t="s">
        <v>1182</v>
      </c>
      <c r="Z98" s="428">
        <v>120</v>
      </c>
      <c r="AA98" s="428">
        <v>85</v>
      </c>
      <c r="AB98" s="437">
        <v>70</v>
      </c>
      <c r="AC98" s="430"/>
      <c r="AD98" s="424">
        <v>1</v>
      </c>
      <c r="AE98" s="425" t="s">
        <v>1182</v>
      </c>
      <c r="AF98" s="431">
        <f aca="true" t="shared" si="28" ref="AF98:AH101">C98*1.5</f>
        <v>52.5</v>
      </c>
      <c r="AG98" s="431">
        <f t="shared" si="28"/>
        <v>45</v>
      </c>
      <c r="AH98" s="432">
        <f t="shared" si="28"/>
        <v>39</v>
      </c>
      <c r="AI98" s="430"/>
    </row>
    <row r="99" spans="1:35" ht="63.75" customHeight="1">
      <c r="A99" s="579">
        <v>2</v>
      </c>
      <c r="B99" s="420" t="s">
        <v>980</v>
      </c>
      <c r="C99" s="433">
        <v>80</v>
      </c>
      <c r="D99" s="433">
        <v>45</v>
      </c>
      <c r="E99" s="433">
        <v>30</v>
      </c>
      <c r="F99" s="429"/>
      <c r="G99" s="429"/>
      <c r="H99" s="429"/>
      <c r="I99" s="429"/>
      <c r="J99" s="423"/>
      <c r="K99" s="423"/>
      <c r="L99" s="423"/>
      <c r="M99" s="423"/>
      <c r="N99" s="424">
        <v>2</v>
      </c>
      <c r="O99" s="425" t="s">
        <v>1183</v>
      </c>
      <c r="P99" s="428">
        <v>160</v>
      </c>
      <c r="Q99" s="428">
        <v>120</v>
      </c>
      <c r="R99" s="428">
        <v>80</v>
      </c>
      <c r="S99" s="426">
        <f t="shared" si="27"/>
        <v>100</v>
      </c>
      <c r="T99" s="426">
        <f t="shared" si="27"/>
        <v>166.66666666666669</v>
      </c>
      <c r="U99" s="426">
        <f t="shared" si="27"/>
        <v>166.66666666666669</v>
      </c>
      <c r="V99" s="417" t="s">
        <v>238</v>
      </c>
      <c r="W99" s="579"/>
      <c r="X99" s="424">
        <v>2</v>
      </c>
      <c r="Y99" s="425" t="s">
        <v>1184</v>
      </c>
      <c r="Z99" s="428">
        <v>160</v>
      </c>
      <c r="AA99" s="428">
        <v>120</v>
      </c>
      <c r="AB99" s="437">
        <v>80</v>
      </c>
      <c r="AC99" s="430"/>
      <c r="AD99" s="424">
        <v>2</v>
      </c>
      <c r="AE99" s="425" t="s">
        <v>1184</v>
      </c>
      <c r="AF99" s="431">
        <f t="shared" si="28"/>
        <v>120</v>
      </c>
      <c r="AG99" s="431">
        <f t="shared" si="28"/>
        <v>67.5</v>
      </c>
      <c r="AH99" s="432">
        <f t="shared" si="28"/>
        <v>45</v>
      </c>
      <c r="AI99" s="430"/>
    </row>
    <row r="100" spans="1:35" ht="63.75" customHeight="1">
      <c r="A100" s="579"/>
      <c r="B100" s="425" t="s">
        <v>979</v>
      </c>
      <c r="C100" s="436">
        <v>35</v>
      </c>
      <c r="D100" s="436">
        <v>30</v>
      </c>
      <c r="E100" s="436">
        <v>26</v>
      </c>
      <c r="F100" s="429"/>
      <c r="G100" s="429"/>
      <c r="H100" s="429"/>
      <c r="I100" s="429"/>
      <c r="J100" s="423"/>
      <c r="K100" s="423"/>
      <c r="L100" s="423"/>
      <c r="M100" s="423"/>
      <c r="N100" s="424">
        <v>3</v>
      </c>
      <c r="O100" s="425" t="s">
        <v>1185</v>
      </c>
      <c r="P100" s="428">
        <v>90</v>
      </c>
      <c r="Q100" s="428">
        <v>65</v>
      </c>
      <c r="R100" s="428">
        <v>60</v>
      </c>
      <c r="S100" s="426">
        <f t="shared" si="27"/>
        <v>157.14285714285717</v>
      </c>
      <c r="T100" s="426">
        <f t="shared" si="27"/>
        <v>116.66666666666669</v>
      </c>
      <c r="U100" s="426">
        <f t="shared" si="27"/>
        <v>130.76923076923077</v>
      </c>
      <c r="V100" s="417" t="s">
        <v>238</v>
      </c>
      <c r="W100" s="579"/>
      <c r="X100" s="424">
        <v>3</v>
      </c>
      <c r="Y100" s="425" t="s">
        <v>1186</v>
      </c>
      <c r="Z100" s="428">
        <v>90</v>
      </c>
      <c r="AA100" s="428">
        <v>65</v>
      </c>
      <c r="AB100" s="437">
        <v>60</v>
      </c>
      <c r="AC100" s="430"/>
      <c r="AD100" s="424">
        <v>3</v>
      </c>
      <c r="AE100" s="425" t="s">
        <v>1186</v>
      </c>
      <c r="AF100" s="431">
        <f t="shared" si="28"/>
        <v>52.5</v>
      </c>
      <c r="AG100" s="431">
        <f t="shared" si="28"/>
        <v>45</v>
      </c>
      <c r="AH100" s="432">
        <f t="shared" si="28"/>
        <v>39</v>
      </c>
      <c r="AI100" s="430"/>
    </row>
    <row r="101" spans="1:35" ht="25.5" customHeight="1">
      <c r="A101" s="424">
        <v>3</v>
      </c>
      <c r="B101" s="420" t="s">
        <v>985</v>
      </c>
      <c r="C101" s="433">
        <v>27</v>
      </c>
      <c r="D101" s="433">
        <v>26</v>
      </c>
      <c r="E101" s="433">
        <v>25</v>
      </c>
      <c r="F101" s="429"/>
      <c r="G101" s="429"/>
      <c r="H101" s="429"/>
      <c r="I101" s="429"/>
      <c r="J101" s="423"/>
      <c r="K101" s="423"/>
      <c r="L101" s="423"/>
      <c r="M101" s="423"/>
      <c r="N101" s="424">
        <v>4</v>
      </c>
      <c r="O101" s="425" t="s">
        <v>1094</v>
      </c>
      <c r="P101" s="428">
        <v>70</v>
      </c>
      <c r="Q101" s="428">
        <v>60</v>
      </c>
      <c r="R101" s="428">
        <v>55</v>
      </c>
      <c r="S101" s="426">
        <f t="shared" si="27"/>
        <v>159.25925925925924</v>
      </c>
      <c r="T101" s="426">
        <f t="shared" si="27"/>
        <v>130.76923076923077</v>
      </c>
      <c r="U101" s="426">
        <f t="shared" si="27"/>
        <v>120</v>
      </c>
      <c r="V101" s="417" t="s">
        <v>238</v>
      </c>
      <c r="W101" s="579"/>
      <c r="X101" s="424">
        <v>4</v>
      </c>
      <c r="Y101" s="425" t="s">
        <v>1094</v>
      </c>
      <c r="Z101" s="428">
        <v>70</v>
      </c>
      <c r="AA101" s="428">
        <v>60</v>
      </c>
      <c r="AB101" s="437">
        <v>55</v>
      </c>
      <c r="AC101" s="430"/>
      <c r="AD101" s="424">
        <v>4</v>
      </c>
      <c r="AE101" s="425" t="s">
        <v>1094</v>
      </c>
      <c r="AF101" s="431">
        <f t="shared" si="28"/>
        <v>40.5</v>
      </c>
      <c r="AG101" s="431">
        <f t="shared" si="28"/>
        <v>39</v>
      </c>
      <c r="AH101" s="432">
        <f t="shared" si="28"/>
        <v>37.5</v>
      </c>
      <c r="AI101" s="430"/>
    </row>
    <row r="102" spans="1:35" ht="25.5" customHeight="1">
      <c r="A102" s="410">
        <v>15</v>
      </c>
      <c r="B102" s="414" t="s">
        <v>1187</v>
      </c>
      <c r="C102" s="433"/>
      <c r="D102" s="433"/>
      <c r="E102" s="433"/>
      <c r="F102" s="429"/>
      <c r="G102" s="429"/>
      <c r="H102" s="429"/>
      <c r="I102" s="429"/>
      <c r="J102" s="423"/>
      <c r="K102" s="423"/>
      <c r="L102" s="423"/>
      <c r="M102" s="423"/>
      <c r="N102" s="410" t="s">
        <v>950</v>
      </c>
      <c r="O102" s="414" t="s">
        <v>1357</v>
      </c>
      <c r="P102" s="434"/>
      <c r="Q102" s="434"/>
      <c r="R102" s="434"/>
      <c r="S102" s="426"/>
      <c r="T102" s="434"/>
      <c r="U102" s="426"/>
      <c r="V102" s="417"/>
      <c r="W102" s="424"/>
      <c r="X102" s="410" t="s">
        <v>944</v>
      </c>
      <c r="Y102" s="414" t="s">
        <v>1187</v>
      </c>
      <c r="Z102" s="434"/>
      <c r="AA102" s="434"/>
      <c r="AB102" s="435"/>
      <c r="AC102" s="430"/>
      <c r="AD102" s="410" t="s">
        <v>944</v>
      </c>
      <c r="AE102" s="414" t="s">
        <v>1187</v>
      </c>
      <c r="AF102" s="434"/>
      <c r="AG102" s="434"/>
      <c r="AH102" s="435"/>
      <c r="AI102" s="430"/>
    </row>
    <row r="103" spans="1:35" ht="74.25" customHeight="1">
      <c r="A103" s="424">
        <v>1</v>
      </c>
      <c r="B103" s="425" t="s">
        <v>979</v>
      </c>
      <c r="C103" s="436">
        <v>32</v>
      </c>
      <c r="D103" s="436">
        <v>28</v>
      </c>
      <c r="E103" s="436">
        <v>26</v>
      </c>
      <c r="F103" s="429"/>
      <c r="G103" s="429"/>
      <c r="H103" s="429"/>
      <c r="I103" s="429"/>
      <c r="J103" s="423"/>
      <c r="K103" s="423"/>
      <c r="L103" s="423"/>
      <c r="M103" s="423"/>
      <c r="N103" s="424">
        <v>1</v>
      </c>
      <c r="O103" s="451" t="s">
        <v>1188</v>
      </c>
      <c r="P103" s="428">
        <v>100</v>
      </c>
      <c r="Q103" s="428">
        <v>75</v>
      </c>
      <c r="R103" s="428">
        <v>60</v>
      </c>
      <c r="S103" s="426">
        <f aca="true" t="shared" si="29" ref="S103:U106">(P103/C103%)-100</f>
        <v>212.5</v>
      </c>
      <c r="T103" s="426">
        <f t="shared" si="29"/>
        <v>167.85714285714283</v>
      </c>
      <c r="U103" s="426">
        <f t="shared" si="29"/>
        <v>130.76923076923077</v>
      </c>
      <c r="V103" s="417" t="s">
        <v>238</v>
      </c>
      <c r="W103" s="579" t="s">
        <v>1068</v>
      </c>
      <c r="X103" s="424">
        <v>1</v>
      </c>
      <c r="Y103" s="451" t="s">
        <v>1188</v>
      </c>
      <c r="Z103" s="428">
        <v>100</v>
      </c>
      <c r="AA103" s="428">
        <v>75</v>
      </c>
      <c r="AB103" s="437">
        <v>60</v>
      </c>
      <c r="AC103" s="430"/>
      <c r="AD103" s="424">
        <v>1</v>
      </c>
      <c r="AE103" s="451" t="s">
        <v>1188</v>
      </c>
      <c r="AF103" s="431">
        <f aca="true" t="shared" si="30" ref="AF103:AH106">C103*1.5</f>
        <v>48</v>
      </c>
      <c r="AG103" s="431">
        <f t="shared" si="30"/>
        <v>42</v>
      </c>
      <c r="AH103" s="432">
        <f t="shared" si="30"/>
        <v>39</v>
      </c>
      <c r="AI103" s="430"/>
    </row>
    <row r="104" spans="1:35" ht="74.25" customHeight="1">
      <c r="A104" s="424">
        <v>2</v>
      </c>
      <c r="B104" s="420" t="s">
        <v>980</v>
      </c>
      <c r="C104" s="433">
        <v>65</v>
      </c>
      <c r="D104" s="433">
        <v>40</v>
      </c>
      <c r="E104" s="433">
        <v>28</v>
      </c>
      <c r="F104" s="429"/>
      <c r="G104" s="429"/>
      <c r="H104" s="429"/>
      <c r="I104" s="429"/>
      <c r="J104" s="423"/>
      <c r="K104" s="423"/>
      <c r="L104" s="423"/>
      <c r="M104" s="423"/>
      <c r="N104" s="424">
        <v>2</v>
      </c>
      <c r="O104" s="451" t="s">
        <v>1358</v>
      </c>
      <c r="P104" s="428">
        <v>150</v>
      </c>
      <c r="Q104" s="428">
        <v>100</v>
      </c>
      <c r="R104" s="428">
        <v>80</v>
      </c>
      <c r="S104" s="426">
        <f t="shared" si="29"/>
        <v>130.76923076923077</v>
      </c>
      <c r="T104" s="426">
        <f t="shared" si="29"/>
        <v>150</v>
      </c>
      <c r="U104" s="426">
        <f t="shared" si="29"/>
        <v>185.71428571428567</v>
      </c>
      <c r="V104" s="417" t="s">
        <v>238</v>
      </c>
      <c r="W104" s="579"/>
      <c r="X104" s="424">
        <v>2</v>
      </c>
      <c r="Y104" s="451" t="s">
        <v>1189</v>
      </c>
      <c r="Z104" s="428">
        <v>150</v>
      </c>
      <c r="AA104" s="428">
        <v>100</v>
      </c>
      <c r="AB104" s="437">
        <v>80</v>
      </c>
      <c r="AC104" s="430"/>
      <c r="AD104" s="424">
        <v>2</v>
      </c>
      <c r="AE104" s="451" t="s">
        <v>1189</v>
      </c>
      <c r="AF104" s="431">
        <f t="shared" si="30"/>
        <v>97.5</v>
      </c>
      <c r="AG104" s="431">
        <f t="shared" si="30"/>
        <v>60</v>
      </c>
      <c r="AH104" s="432">
        <f t="shared" si="30"/>
        <v>42</v>
      </c>
      <c r="AI104" s="430"/>
    </row>
    <row r="105" spans="1:35" ht="74.25" customHeight="1">
      <c r="A105" s="424">
        <v>3</v>
      </c>
      <c r="B105" s="425" t="s">
        <v>979</v>
      </c>
      <c r="C105" s="436">
        <v>32</v>
      </c>
      <c r="D105" s="436">
        <v>28</v>
      </c>
      <c r="E105" s="436">
        <v>26</v>
      </c>
      <c r="F105" s="429"/>
      <c r="G105" s="429"/>
      <c r="H105" s="429"/>
      <c r="I105" s="429"/>
      <c r="J105" s="423"/>
      <c r="K105" s="423"/>
      <c r="L105" s="423"/>
      <c r="M105" s="423"/>
      <c r="N105" s="424">
        <v>3</v>
      </c>
      <c r="O105" s="451" t="s">
        <v>1190</v>
      </c>
      <c r="P105" s="428">
        <v>100</v>
      </c>
      <c r="Q105" s="428">
        <v>75</v>
      </c>
      <c r="R105" s="428">
        <v>60</v>
      </c>
      <c r="S105" s="426">
        <f t="shared" si="29"/>
        <v>212.5</v>
      </c>
      <c r="T105" s="426">
        <f t="shared" si="29"/>
        <v>167.85714285714283</v>
      </c>
      <c r="U105" s="426">
        <f t="shared" si="29"/>
        <v>130.76923076923077</v>
      </c>
      <c r="V105" s="417" t="s">
        <v>238</v>
      </c>
      <c r="W105" s="579"/>
      <c r="X105" s="424">
        <v>3</v>
      </c>
      <c r="Y105" s="451" t="s">
        <v>1190</v>
      </c>
      <c r="Z105" s="428">
        <v>100</v>
      </c>
      <c r="AA105" s="428">
        <v>75</v>
      </c>
      <c r="AB105" s="437">
        <v>60</v>
      </c>
      <c r="AC105" s="430"/>
      <c r="AD105" s="424">
        <v>3</v>
      </c>
      <c r="AE105" s="451" t="s">
        <v>1190</v>
      </c>
      <c r="AF105" s="431">
        <f t="shared" si="30"/>
        <v>48</v>
      </c>
      <c r="AG105" s="431">
        <f t="shared" si="30"/>
        <v>42</v>
      </c>
      <c r="AH105" s="432">
        <f t="shared" si="30"/>
        <v>39</v>
      </c>
      <c r="AI105" s="430"/>
    </row>
    <row r="106" spans="1:35" ht="22.5" customHeight="1">
      <c r="A106" s="424">
        <v>4</v>
      </c>
      <c r="B106" s="420" t="s">
        <v>985</v>
      </c>
      <c r="C106" s="433">
        <v>27</v>
      </c>
      <c r="D106" s="433">
        <v>26</v>
      </c>
      <c r="E106" s="433">
        <v>25</v>
      </c>
      <c r="F106" s="429"/>
      <c r="G106" s="429"/>
      <c r="H106" s="429"/>
      <c r="I106" s="429"/>
      <c r="J106" s="423"/>
      <c r="K106" s="423"/>
      <c r="L106" s="423"/>
      <c r="M106" s="423"/>
      <c r="N106" s="424">
        <v>4</v>
      </c>
      <c r="O106" s="425" t="s">
        <v>1094</v>
      </c>
      <c r="P106" s="428">
        <v>85</v>
      </c>
      <c r="Q106" s="428">
        <v>65</v>
      </c>
      <c r="R106" s="428">
        <v>60</v>
      </c>
      <c r="S106" s="426">
        <f t="shared" si="29"/>
        <v>214.81481481481478</v>
      </c>
      <c r="T106" s="426">
        <f t="shared" si="29"/>
        <v>150</v>
      </c>
      <c r="U106" s="426">
        <f t="shared" si="29"/>
        <v>140</v>
      </c>
      <c r="V106" s="417" t="s">
        <v>238</v>
      </c>
      <c r="W106" s="579"/>
      <c r="X106" s="424">
        <v>4</v>
      </c>
      <c r="Y106" s="425" t="s">
        <v>1094</v>
      </c>
      <c r="Z106" s="428">
        <v>85</v>
      </c>
      <c r="AA106" s="428">
        <v>65</v>
      </c>
      <c r="AB106" s="437">
        <v>60</v>
      </c>
      <c r="AC106" s="430"/>
      <c r="AD106" s="424">
        <v>4</v>
      </c>
      <c r="AE106" s="425" t="s">
        <v>1094</v>
      </c>
      <c r="AF106" s="431">
        <f t="shared" si="30"/>
        <v>40.5</v>
      </c>
      <c r="AG106" s="431">
        <f t="shared" si="30"/>
        <v>39</v>
      </c>
      <c r="AH106" s="432">
        <f t="shared" si="30"/>
        <v>37.5</v>
      </c>
      <c r="AI106" s="430"/>
    </row>
    <row r="107" spans="1:35" ht="22.5" customHeight="1">
      <c r="A107" s="410">
        <v>16</v>
      </c>
      <c r="B107" s="414" t="s">
        <v>1191</v>
      </c>
      <c r="C107" s="433"/>
      <c r="D107" s="433"/>
      <c r="E107" s="433"/>
      <c r="F107" s="429"/>
      <c r="G107" s="429"/>
      <c r="H107" s="429"/>
      <c r="I107" s="429"/>
      <c r="J107" s="423"/>
      <c r="K107" s="423"/>
      <c r="L107" s="423"/>
      <c r="M107" s="423"/>
      <c r="N107" s="410" t="s">
        <v>955</v>
      </c>
      <c r="O107" s="414" t="s">
        <v>1359</v>
      </c>
      <c r="P107" s="434"/>
      <c r="Q107" s="434"/>
      <c r="R107" s="434"/>
      <c r="S107" s="426"/>
      <c r="T107" s="434"/>
      <c r="U107" s="426"/>
      <c r="V107" s="417"/>
      <c r="W107" s="424"/>
      <c r="X107" s="410" t="s">
        <v>950</v>
      </c>
      <c r="Y107" s="414" t="s">
        <v>1191</v>
      </c>
      <c r="Z107" s="434"/>
      <c r="AA107" s="434"/>
      <c r="AB107" s="435"/>
      <c r="AC107" s="430"/>
      <c r="AD107" s="410" t="s">
        <v>950</v>
      </c>
      <c r="AE107" s="414" t="s">
        <v>1191</v>
      </c>
      <c r="AF107" s="434"/>
      <c r="AG107" s="434"/>
      <c r="AH107" s="435"/>
      <c r="AI107" s="430"/>
    </row>
    <row r="108" spans="1:35" ht="58.5" customHeight="1">
      <c r="A108" s="424">
        <v>1</v>
      </c>
      <c r="B108" s="425" t="s">
        <v>979</v>
      </c>
      <c r="C108" s="436">
        <v>32</v>
      </c>
      <c r="D108" s="436">
        <v>28</v>
      </c>
      <c r="E108" s="436">
        <v>26</v>
      </c>
      <c r="F108" s="429"/>
      <c r="G108" s="429"/>
      <c r="H108" s="429"/>
      <c r="I108" s="429"/>
      <c r="J108" s="423"/>
      <c r="K108" s="423"/>
      <c r="L108" s="423"/>
      <c r="M108" s="423"/>
      <c r="N108" s="424">
        <v>1</v>
      </c>
      <c r="O108" s="451" t="s">
        <v>1192</v>
      </c>
      <c r="P108" s="428">
        <v>85</v>
      </c>
      <c r="Q108" s="428">
        <v>65</v>
      </c>
      <c r="R108" s="428">
        <v>60</v>
      </c>
      <c r="S108" s="426">
        <f aca="true" t="shared" si="31" ref="S108:U111">(P108/C108%)-100</f>
        <v>165.625</v>
      </c>
      <c r="T108" s="426">
        <f t="shared" si="31"/>
        <v>132.1428571428571</v>
      </c>
      <c r="U108" s="426">
        <f t="shared" si="31"/>
        <v>130.76923076923077</v>
      </c>
      <c r="V108" s="417" t="s">
        <v>238</v>
      </c>
      <c r="W108" s="579" t="s">
        <v>1068</v>
      </c>
      <c r="X108" s="424">
        <v>1</v>
      </c>
      <c r="Y108" s="451" t="s">
        <v>1192</v>
      </c>
      <c r="Z108" s="428">
        <v>120</v>
      </c>
      <c r="AA108" s="428">
        <v>72</v>
      </c>
      <c r="AB108" s="437">
        <v>60</v>
      </c>
      <c r="AC108" s="582" t="s">
        <v>1193</v>
      </c>
      <c r="AD108" s="424">
        <v>1</v>
      </c>
      <c r="AE108" s="451" t="s">
        <v>1192</v>
      </c>
      <c r="AF108" s="431">
        <f aca="true" t="shared" si="32" ref="AF108:AH111">C108*1.5</f>
        <v>48</v>
      </c>
      <c r="AG108" s="431">
        <f t="shared" si="32"/>
        <v>42</v>
      </c>
      <c r="AH108" s="432">
        <f t="shared" si="32"/>
        <v>39</v>
      </c>
      <c r="AI108" s="582" t="s">
        <v>1193</v>
      </c>
    </row>
    <row r="109" spans="1:35" ht="53.25" customHeight="1">
      <c r="A109" s="424">
        <v>2</v>
      </c>
      <c r="B109" s="420" t="s">
        <v>980</v>
      </c>
      <c r="C109" s="433">
        <v>65</v>
      </c>
      <c r="D109" s="433">
        <v>40</v>
      </c>
      <c r="E109" s="433">
        <v>28</v>
      </c>
      <c r="F109" s="429"/>
      <c r="G109" s="429"/>
      <c r="H109" s="429"/>
      <c r="I109" s="429"/>
      <c r="J109" s="423"/>
      <c r="K109" s="423"/>
      <c r="L109" s="423"/>
      <c r="M109" s="423"/>
      <c r="N109" s="424">
        <v>2</v>
      </c>
      <c r="O109" s="451" t="s">
        <v>1194</v>
      </c>
      <c r="P109" s="428">
        <v>120</v>
      </c>
      <c r="Q109" s="428">
        <v>72</v>
      </c>
      <c r="R109" s="428">
        <v>50</v>
      </c>
      <c r="S109" s="426">
        <f t="shared" si="31"/>
        <v>84.61538461538461</v>
      </c>
      <c r="T109" s="426">
        <f t="shared" si="31"/>
        <v>80</v>
      </c>
      <c r="U109" s="426">
        <f t="shared" si="31"/>
        <v>78.57142857142856</v>
      </c>
      <c r="V109" s="417" t="s">
        <v>238</v>
      </c>
      <c r="W109" s="579"/>
      <c r="X109" s="424">
        <v>2</v>
      </c>
      <c r="Y109" s="451" t="s">
        <v>1194</v>
      </c>
      <c r="Z109" s="428">
        <v>100</v>
      </c>
      <c r="AA109" s="428">
        <v>72</v>
      </c>
      <c r="AB109" s="437">
        <v>50</v>
      </c>
      <c r="AC109" s="582"/>
      <c r="AD109" s="424">
        <v>2</v>
      </c>
      <c r="AE109" s="451" t="s">
        <v>1194</v>
      </c>
      <c r="AF109" s="431">
        <f t="shared" si="32"/>
        <v>97.5</v>
      </c>
      <c r="AG109" s="431">
        <f t="shared" si="32"/>
        <v>60</v>
      </c>
      <c r="AH109" s="432">
        <f t="shared" si="32"/>
        <v>42</v>
      </c>
      <c r="AI109" s="582"/>
    </row>
    <row r="110" spans="1:35" ht="47.25">
      <c r="A110" s="424">
        <v>3</v>
      </c>
      <c r="B110" s="425" t="s">
        <v>979</v>
      </c>
      <c r="C110" s="436">
        <v>32</v>
      </c>
      <c r="D110" s="436">
        <v>28</v>
      </c>
      <c r="E110" s="436">
        <v>26</v>
      </c>
      <c r="F110" s="429"/>
      <c r="G110" s="429"/>
      <c r="H110" s="429"/>
      <c r="I110" s="429"/>
      <c r="J110" s="423"/>
      <c r="K110" s="423"/>
      <c r="L110" s="423"/>
      <c r="M110" s="423"/>
      <c r="N110" s="424">
        <v>3</v>
      </c>
      <c r="O110" s="451" t="s">
        <v>1195</v>
      </c>
      <c r="P110" s="428">
        <v>85</v>
      </c>
      <c r="Q110" s="428">
        <v>65</v>
      </c>
      <c r="R110" s="428">
        <v>60</v>
      </c>
      <c r="S110" s="426">
        <f t="shared" si="31"/>
        <v>165.625</v>
      </c>
      <c r="T110" s="426">
        <f t="shared" si="31"/>
        <v>132.1428571428571</v>
      </c>
      <c r="U110" s="426">
        <f t="shared" si="31"/>
        <v>130.76923076923077</v>
      </c>
      <c r="V110" s="417" t="s">
        <v>238</v>
      </c>
      <c r="W110" s="579"/>
      <c r="X110" s="424">
        <v>3</v>
      </c>
      <c r="Y110" s="451" t="s">
        <v>1195</v>
      </c>
      <c r="Z110" s="428">
        <v>150</v>
      </c>
      <c r="AA110" s="428">
        <v>100</v>
      </c>
      <c r="AB110" s="437">
        <v>73</v>
      </c>
      <c r="AC110" s="582"/>
      <c r="AD110" s="424">
        <v>3</v>
      </c>
      <c r="AE110" s="451" t="s">
        <v>1195</v>
      </c>
      <c r="AF110" s="431">
        <f t="shared" si="32"/>
        <v>48</v>
      </c>
      <c r="AG110" s="431">
        <f t="shared" si="32"/>
        <v>42</v>
      </c>
      <c r="AH110" s="432">
        <f t="shared" si="32"/>
        <v>39</v>
      </c>
      <c r="AI110" s="582"/>
    </row>
    <row r="111" spans="1:35" ht="21.75" customHeight="1">
      <c r="A111" s="424">
        <v>4</v>
      </c>
      <c r="B111" s="420" t="s">
        <v>985</v>
      </c>
      <c r="C111" s="433">
        <v>27</v>
      </c>
      <c r="D111" s="433">
        <v>26</v>
      </c>
      <c r="E111" s="433">
        <v>25</v>
      </c>
      <c r="F111" s="429"/>
      <c r="G111" s="429"/>
      <c r="H111" s="429"/>
      <c r="I111" s="429"/>
      <c r="J111" s="423"/>
      <c r="K111" s="423"/>
      <c r="L111" s="423"/>
      <c r="M111" s="423"/>
      <c r="N111" s="424">
        <v>4</v>
      </c>
      <c r="O111" s="425" t="s">
        <v>1094</v>
      </c>
      <c r="P111" s="428">
        <v>70</v>
      </c>
      <c r="Q111" s="428">
        <v>60</v>
      </c>
      <c r="R111" s="428">
        <v>55</v>
      </c>
      <c r="S111" s="426">
        <f t="shared" si="31"/>
        <v>159.25925925925924</v>
      </c>
      <c r="T111" s="426">
        <f t="shared" si="31"/>
        <v>130.76923076923077</v>
      </c>
      <c r="U111" s="426">
        <f t="shared" si="31"/>
        <v>120</v>
      </c>
      <c r="V111" s="417" t="s">
        <v>238</v>
      </c>
      <c r="W111" s="579"/>
      <c r="X111" s="424">
        <v>4</v>
      </c>
      <c r="Y111" s="425" t="s">
        <v>1094</v>
      </c>
      <c r="Z111" s="428">
        <v>85</v>
      </c>
      <c r="AA111" s="428">
        <v>70</v>
      </c>
      <c r="AB111" s="437">
        <v>60</v>
      </c>
      <c r="AC111" s="582"/>
      <c r="AD111" s="424">
        <v>4</v>
      </c>
      <c r="AE111" s="425" t="s">
        <v>1094</v>
      </c>
      <c r="AF111" s="431">
        <f t="shared" si="32"/>
        <v>40.5</v>
      </c>
      <c r="AG111" s="431">
        <f t="shared" si="32"/>
        <v>39</v>
      </c>
      <c r="AH111" s="432">
        <f t="shared" si="32"/>
        <v>37.5</v>
      </c>
      <c r="AI111" s="582"/>
    </row>
    <row r="112" spans="16:34" ht="16.5">
      <c r="P112" s="452"/>
      <c r="Q112" s="453"/>
      <c r="R112" s="454"/>
      <c r="Z112" s="452"/>
      <c r="AA112" s="453"/>
      <c r="AB112" s="454"/>
      <c r="AF112" s="452"/>
      <c r="AG112" s="453"/>
      <c r="AH112" s="454"/>
    </row>
  </sheetData>
  <sheetProtection/>
  <mergeCells count="71">
    <mergeCell ref="A99:A100"/>
    <mergeCell ref="W103:W106"/>
    <mergeCell ref="W108:W111"/>
    <mergeCell ref="L83:L85"/>
    <mergeCell ref="AC108:AC111"/>
    <mergeCell ref="AI108:AI111"/>
    <mergeCell ref="M83:M85"/>
    <mergeCell ref="W87:W91"/>
    <mergeCell ref="W98:W101"/>
    <mergeCell ref="M57:M58"/>
    <mergeCell ref="W65:W68"/>
    <mergeCell ref="W73:W78"/>
    <mergeCell ref="W82:W85"/>
    <mergeCell ref="F83:F85"/>
    <mergeCell ref="G83:G85"/>
    <mergeCell ref="H83:H85"/>
    <mergeCell ref="I83:I85"/>
    <mergeCell ref="J83:J85"/>
    <mergeCell ref="K83:K85"/>
    <mergeCell ref="L44:L45"/>
    <mergeCell ref="M44:M45"/>
    <mergeCell ref="W44:W47"/>
    <mergeCell ref="F57:F58"/>
    <mergeCell ref="G57:G58"/>
    <mergeCell ref="H57:H58"/>
    <mergeCell ref="I57:I58"/>
    <mergeCell ref="J57:J58"/>
    <mergeCell ref="K57:K58"/>
    <mergeCell ref="L57:L58"/>
    <mergeCell ref="K34:K35"/>
    <mergeCell ref="L34:L35"/>
    <mergeCell ref="M34:M35"/>
    <mergeCell ref="W38:W42"/>
    <mergeCell ref="F44:F45"/>
    <mergeCell ref="G44:G45"/>
    <mergeCell ref="H44:H45"/>
    <mergeCell ref="I44:I45"/>
    <mergeCell ref="J44:J45"/>
    <mergeCell ref="K44:K45"/>
    <mergeCell ref="W20:W23"/>
    <mergeCell ref="W26:W31"/>
    <mergeCell ref="W33:W36"/>
    <mergeCell ref="AC33:AC36"/>
    <mergeCell ref="AI33:AI36"/>
    <mergeCell ref="F34:F35"/>
    <mergeCell ref="G34:G35"/>
    <mergeCell ref="H34:H35"/>
    <mergeCell ref="I34:I35"/>
    <mergeCell ref="J34:J35"/>
    <mergeCell ref="AC3:AC4"/>
    <mergeCell ref="AD3:AD4"/>
    <mergeCell ref="AE3:AH3"/>
    <mergeCell ref="AI3:AI4"/>
    <mergeCell ref="W6:W8"/>
    <mergeCell ref="W10:W13"/>
    <mergeCell ref="P3:R3"/>
    <mergeCell ref="S3:U3"/>
    <mergeCell ref="V3:V4"/>
    <mergeCell ref="W3:W4"/>
    <mergeCell ref="X3:X4"/>
    <mergeCell ref="Y3:AB3"/>
    <mergeCell ref="A1:W1"/>
    <mergeCell ref="J2:M2"/>
    <mergeCell ref="P2:R2"/>
    <mergeCell ref="S2:W2"/>
    <mergeCell ref="A3:A4"/>
    <mergeCell ref="B3:E3"/>
    <mergeCell ref="F3:I3"/>
    <mergeCell ref="J3:M3"/>
    <mergeCell ref="N3:N4"/>
    <mergeCell ref="O3:O4"/>
  </mergeCells>
  <printOptions horizontalCentered="1"/>
  <pageMargins left="0.2362204724409449" right="0.2362204724409449" top="0.3937007874015748" bottom="0.35433070866141736" header="0.31496062992125984" footer="0.3937007874015748"/>
  <pageSetup horizontalDpi="600" verticalDpi="600" orientation="portrait" paperSize="9" scale="90" r:id="rId1"/>
  <headerFooter>
    <oddFooter>&amp;C&amp;P</oddFooter>
  </headerFooter>
</worksheet>
</file>

<file path=xl/worksheets/sheet12.xml><?xml version="1.0" encoding="utf-8"?>
<worksheet xmlns="http://schemas.openxmlformats.org/spreadsheetml/2006/main" xmlns:r="http://schemas.openxmlformats.org/officeDocument/2006/relationships">
  <dimension ref="A1:M51"/>
  <sheetViews>
    <sheetView view="pageBreakPreview" zoomScale="60" zoomScaleNormal="87" zoomScalePageLayoutView="0" workbookViewId="0" topLeftCell="A1">
      <selection activeCell="F46" sqref="F46"/>
    </sheetView>
  </sheetViews>
  <sheetFormatPr defaultColWidth="9.00390625" defaultRowHeight="15.75"/>
  <cols>
    <col min="1" max="1" width="6.625" style="478" customWidth="1"/>
    <col min="2" max="2" width="56.125" style="479" customWidth="1"/>
    <col min="3" max="3" width="9.75390625" style="480" customWidth="1"/>
    <col min="4" max="5" width="9.75390625" style="479" customWidth="1"/>
    <col min="6" max="6" width="5.125" style="479" customWidth="1"/>
    <col min="7" max="16384" width="9.00390625" style="479" customWidth="1"/>
  </cols>
  <sheetData>
    <row r="1" spans="1:13" s="458" customFormat="1" ht="30" customHeight="1">
      <c r="A1" s="583" t="s">
        <v>1368</v>
      </c>
      <c r="B1" s="583"/>
      <c r="C1" s="583"/>
      <c r="D1" s="583"/>
      <c r="E1" s="583"/>
      <c r="F1" s="456"/>
      <c r="G1" s="457"/>
      <c r="H1" s="457"/>
      <c r="I1" s="457"/>
      <c r="J1" s="457"/>
      <c r="K1" s="457"/>
      <c r="L1" s="457"/>
      <c r="M1" s="457"/>
    </row>
    <row r="2" spans="2:6" s="458" customFormat="1" ht="25.5" customHeight="1">
      <c r="B2" s="459"/>
      <c r="C2" s="584" t="s">
        <v>464</v>
      </c>
      <c r="D2" s="584"/>
      <c r="E2" s="584"/>
      <c r="F2" s="460"/>
    </row>
    <row r="3" spans="1:6" s="458" customFormat="1" ht="25.5" customHeight="1">
      <c r="A3" s="585" t="s">
        <v>267</v>
      </c>
      <c r="B3" s="587" t="s">
        <v>434</v>
      </c>
      <c r="C3" s="588" t="s">
        <v>442</v>
      </c>
      <c r="D3" s="588"/>
      <c r="E3" s="588"/>
      <c r="F3" s="460"/>
    </row>
    <row r="4" spans="1:6" s="464" customFormat="1" ht="25.5" customHeight="1">
      <c r="A4" s="586"/>
      <c r="B4" s="587"/>
      <c r="C4" s="462" t="s">
        <v>1196</v>
      </c>
      <c r="D4" s="462" t="s">
        <v>1064</v>
      </c>
      <c r="E4" s="462" t="s">
        <v>1065</v>
      </c>
      <c r="F4" s="463"/>
    </row>
    <row r="5" spans="1:6" s="464" customFormat="1" ht="21" customHeight="1">
      <c r="A5" s="462">
        <v>1</v>
      </c>
      <c r="B5" s="465" t="s">
        <v>1197</v>
      </c>
      <c r="C5" s="461"/>
      <c r="D5" s="466"/>
      <c r="E5" s="466"/>
      <c r="F5" s="467"/>
    </row>
    <row r="6" spans="1:6" s="464" customFormat="1" ht="101.25" customHeight="1">
      <c r="A6" s="468" t="s">
        <v>441</v>
      </c>
      <c r="B6" s="469" t="s">
        <v>1367</v>
      </c>
      <c r="C6" s="493">
        <v>2500</v>
      </c>
      <c r="D6" s="493">
        <f>C6*50%</f>
        <v>1250</v>
      </c>
      <c r="E6" s="493">
        <f>C6*30%</f>
        <v>750</v>
      </c>
      <c r="F6" s="470"/>
    </row>
    <row r="7" spans="1:6" s="464" customFormat="1" ht="71.25" customHeight="1">
      <c r="A7" s="468" t="s">
        <v>441</v>
      </c>
      <c r="B7" s="469" t="s">
        <v>1369</v>
      </c>
      <c r="C7" s="493">
        <v>1000</v>
      </c>
      <c r="D7" s="493">
        <v>500</v>
      </c>
      <c r="E7" s="493">
        <v>300</v>
      </c>
      <c r="F7" s="470"/>
    </row>
    <row r="8" spans="1:6" s="464" customFormat="1" ht="58.5" customHeight="1">
      <c r="A8" s="468" t="s">
        <v>441</v>
      </c>
      <c r="B8" s="469" t="s">
        <v>1370</v>
      </c>
      <c r="C8" s="493">
        <v>2000</v>
      </c>
      <c r="D8" s="493">
        <v>1200</v>
      </c>
      <c r="E8" s="493">
        <v>700</v>
      </c>
      <c r="F8" s="470"/>
    </row>
    <row r="9" spans="1:6" s="464" customFormat="1" ht="81.75" customHeight="1">
      <c r="A9" s="471" t="s">
        <v>441</v>
      </c>
      <c r="B9" s="472" t="s">
        <v>1371</v>
      </c>
      <c r="C9" s="494">
        <v>800</v>
      </c>
      <c r="D9" s="493">
        <v>400</v>
      </c>
      <c r="E9" s="493">
        <v>150</v>
      </c>
      <c r="F9" s="470"/>
    </row>
    <row r="10" spans="1:6" s="464" customFormat="1" ht="83.25" customHeight="1">
      <c r="A10" s="468" t="s">
        <v>441</v>
      </c>
      <c r="B10" s="469" t="s">
        <v>1372</v>
      </c>
      <c r="C10" s="493">
        <v>1000</v>
      </c>
      <c r="D10" s="493">
        <v>500</v>
      </c>
      <c r="E10" s="493">
        <f>C10*30%</f>
        <v>300</v>
      </c>
      <c r="F10" s="470"/>
    </row>
    <row r="11" spans="1:6" s="464" customFormat="1" ht="83.25" customHeight="1">
      <c r="A11" s="468" t="s">
        <v>441</v>
      </c>
      <c r="B11" s="469" t="s">
        <v>1373</v>
      </c>
      <c r="C11" s="493">
        <v>600</v>
      </c>
      <c r="D11" s="493">
        <v>400</v>
      </c>
      <c r="E11" s="493">
        <v>200</v>
      </c>
      <c r="F11" s="470"/>
    </row>
    <row r="12" spans="1:6" s="464" customFormat="1" ht="64.5" customHeight="1">
      <c r="A12" s="468"/>
      <c r="B12" s="469" t="s">
        <v>1374</v>
      </c>
      <c r="C12" s="493">
        <v>600</v>
      </c>
      <c r="D12" s="493">
        <v>350</v>
      </c>
      <c r="E12" s="493">
        <v>150</v>
      </c>
      <c r="F12" s="470"/>
    </row>
    <row r="13" spans="1:6" s="464" customFormat="1" ht="64.5" customHeight="1">
      <c r="A13" s="468"/>
      <c r="B13" s="469" t="s">
        <v>1198</v>
      </c>
      <c r="C13" s="493">
        <v>400</v>
      </c>
      <c r="D13" s="493">
        <v>250</v>
      </c>
      <c r="E13" s="493">
        <v>100</v>
      </c>
      <c r="F13" s="470"/>
    </row>
    <row r="14" spans="1:6" s="464" customFormat="1" ht="38.25" customHeight="1">
      <c r="A14" s="468" t="s">
        <v>441</v>
      </c>
      <c r="B14" s="469" t="s">
        <v>1199</v>
      </c>
      <c r="C14" s="493">
        <v>300</v>
      </c>
      <c r="D14" s="493">
        <f>C14*50%</f>
        <v>150</v>
      </c>
      <c r="E14" s="493">
        <v>100</v>
      </c>
      <c r="F14" s="470"/>
    </row>
    <row r="15" spans="1:6" s="464" customFormat="1" ht="38.25" customHeight="1">
      <c r="A15" s="468" t="s">
        <v>441</v>
      </c>
      <c r="B15" s="469" t="s">
        <v>1200</v>
      </c>
      <c r="C15" s="493">
        <v>250</v>
      </c>
      <c r="D15" s="493">
        <v>130</v>
      </c>
      <c r="E15" s="493">
        <v>90</v>
      </c>
      <c r="F15" s="470"/>
    </row>
    <row r="16" spans="1:6" s="464" customFormat="1" ht="38.25" customHeight="1">
      <c r="A16" s="468" t="s">
        <v>441</v>
      </c>
      <c r="B16" s="469" t="s">
        <v>1201</v>
      </c>
      <c r="C16" s="493">
        <v>100</v>
      </c>
      <c r="D16" s="493">
        <v>80</v>
      </c>
      <c r="E16" s="493">
        <v>60</v>
      </c>
      <c r="F16" s="470"/>
    </row>
    <row r="17" spans="1:6" s="464" customFormat="1" ht="21.75" customHeight="1">
      <c r="A17" s="462">
        <v>2</v>
      </c>
      <c r="B17" s="465" t="s">
        <v>1202</v>
      </c>
      <c r="C17" s="493"/>
      <c r="D17" s="493"/>
      <c r="E17" s="493"/>
      <c r="F17" s="470"/>
    </row>
    <row r="18" spans="1:6" s="464" customFormat="1" ht="96" customHeight="1">
      <c r="A18" s="468" t="s">
        <v>441</v>
      </c>
      <c r="B18" s="469" t="s">
        <v>1203</v>
      </c>
      <c r="C18" s="493">
        <v>250</v>
      </c>
      <c r="D18" s="493">
        <v>130</v>
      </c>
      <c r="E18" s="493">
        <v>90</v>
      </c>
      <c r="F18" s="470"/>
    </row>
    <row r="19" spans="1:6" s="464" customFormat="1" ht="29.25" customHeight="1">
      <c r="A19" s="468" t="s">
        <v>441</v>
      </c>
      <c r="B19" s="473" t="s">
        <v>1204</v>
      </c>
      <c r="C19" s="493">
        <v>100</v>
      </c>
      <c r="D19" s="493">
        <v>80</v>
      </c>
      <c r="E19" s="493">
        <v>60</v>
      </c>
      <c r="F19" s="470"/>
    </row>
    <row r="20" spans="1:6" s="464" customFormat="1" ht="29.25" customHeight="1">
      <c r="A20" s="462">
        <v>3</v>
      </c>
      <c r="B20" s="465" t="s">
        <v>1205</v>
      </c>
      <c r="C20" s="493"/>
      <c r="D20" s="493"/>
      <c r="E20" s="493"/>
      <c r="F20" s="470"/>
    </row>
    <row r="21" spans="1:6" s="464" customFormat="1" ht="84" customHeight="1">
      <c r="A21" s="462"/>
      <c r="B21" s="469" t="s">
        <v>1375</v>
      </c>
      <c r="C21" s="493">
        <v>250</v>
      </c>
      <c r="D21" s="493">
        <v>130</v>
      </c>
      <c r="E21" s="493">
        <v>90</v>
      </c>
      <c r="F21" s="470"/>
    </row>
    <row r="22" spans="1:6" s="464" customFormat="1" ht="22.5" customHeight="1">
      <c r="A22" s="468" t="s">
        <v>441</v>
      </c>
      <c r="B22" s="473" t="s">
        <v>1204</v>
      </c>
      <c r="C22" s="493">
        <v>100</v>
      </c>
      <c r="D22" s="493">
        <v>80</v>
      </c>
      <c r="E22" s="493">
        <v>60</v>
      </c>
      <c r="F22" s="470"/>
    </row>
    <row r="23" spans="1:6" s="464" customFormat="1" ht="22.5" customHeight="1">
      <c r="A23" s="462">
        <v>4</v>
      </c>
      <c r="B23" s="465" t="s">
        <v>1206</v>
      </c>
      <c r="C23" s="493"/>
      <c r="D23" s="493"/>
      <c r="E23" s="493"/>
      <c r="F23" s="470"/>
    </row>
    <row r="24" spans="1:6" s="464" customFormat="1" ht="105.75" customHeight="1">
      <c r="A24" s="468" t="s">
        <v>441</v>
      </c>
      <c r="B24" s="469" t="s">
        <v>1376</v>
      </c>
      <c r="C24" s="493">
        <v>150</v>
      </c>
      <c r="D24" s="493">
        <v>90</v>
      </c>
      <c r="E24" s="493">
        <v>70</v>
      </c>
      <c r="F24" s="470"/>
    </row>
    <row r="25" spans="1:6" s="464" customFormat="1" ht="33" customHeight="1">
      <c r="A25" s="468" t="s">
        <v>441</v>
      </c>
      <c r="B25" s="473" t="s">
        <v>1204</v>
      </c>
      <c r="C25" s="493">
        <v>100</v>
      </c>
      <c r="D25" s="493">
        <v>90</v>
      </c>
      <c r="E25" s="493">
        <v>80</v>
      </c>
      <c r="F25" s="470"/>
    </row>
    <row r="26" spans="1:6" s="464" customFormat="1" ht="33" customHeight="1">
      <c r="A26" s="462">
        <v>5</v>
      </c>
      <c r="B26" s="465" t="s">
        <v>1207</v>
      </c>
      <c r="C26" s="493"/>
      <c r="D26" s="493"/>
      <c r="E26" s="493"/>
      <c r="F26" s="470"/>
    </row>
    <row r="27" spans="1:6" s="464" customFormat="1" ht="33" customHeight="1">
      <c r="A27" s="468" t="s">
        <v>441</v>
      </c>
      <c r="B27" s="469" t="s">
        <v>1377</v>
      </c>
      <c r="C27" s="493">
        <v>150</v>
      </c>
      <c r="D27" s="493">
        <v>90</v>
      </c>
      <c r="E27" s="493">
        <v>70</v>
      </c>
      <c r="F27" s="470"/>
    </row>
    <row r="28" spans="1:6" s="464" customFormat="1" ht="33" customHeight="1">
      <c r="A28" s="468" t="s">
        <v>441</v>
      </c>
      <c r="B28" s="473" t="s">
        <v>1204</v>
      </c>
      <c r="C28" s="493">
        <v>100</v>
      </c>
      <c r="D28" s="493">
        <v>80</v>
      </c>
      <c r="E28" s="493">
        <v>60</v>
      </c>
      <c r="F28" s="470"/>
    </row>
    <row r="29" spans="1:6" s="464" customFormat="1" ht="33" customHeight="1">
      <c r="A29" s="462">
        <v>7</v>
      </c>
      <c r="B29" s="465" t="s">
        <v>1208</v>
      </c>
      <c r="C29" s="493"/>
      <c r="D29" s="493"/>
      <c r="E29" s="493"/>
      <c r="F29" s="470"/>
    </row>
    <row r="30" spans="1:6" s="464" customFormat="1" ht="57.75" customHeight="1">
      <c r="A30" s="468" t="s">
        <v>441</v>
      </c>
      <c r="B30" s="469" t="s">
        <v>1378</v>
      </c>
      <c r="C30" s="493">
        <v>150</v>
      </c>
      <c r="D30" s="493">
        <v>90</v>
      </c>
      <c r="E30" s="493">
        <v>70</v>
      </c>
      <c r="F30" s="470"/>
    </row>
    <row r="31" spans="1:6" s="464" customFormat="1" ht="83.25" customHeight="1">
      <c r="A31" s="468" t="s">
        <v>441</v>
      </c>
      <c r="B31" s="469" t="s">
        <v>1379</v>
      </c>
      <c r="C31" s="493">
        <v>130</v>
      </c>
      <c r="D31" s="493">
        <v>80</v>
      </c>
      <c r="E31" s="493">
        <v>60</v>
      </c>
      <c r="F31" s="470"/>
    </row>
    <row r="32" spans="1:6" s="464" customFormat="1" ht="30" customHeight="1">
      <c r="A32" s="468" t="s">
        <v>441</v>
      </c>
      <c r="B32" s="473" t="s">
        <v>1204</v>
      </c>
      <c r="C32" s="493">
        <v>100</v>
      </c>
      <c r="D32" s="493">
        <v>80</v>
      </c>
      <c r="E32" s="493">
        <v>60</v>
      </c>
      <c r="F32" s="470"/>
    </row>
    <row r="33" spans="1:6" s="464" customFormat="1" ht="29.25" customHeight="1">
      <c r="A33" s="462">
        <v>8</v>
      </c>
      <c r="B33" s="465" t="s">
        <v>1209</v>
      </c>
      <c r="C33" s="493"/>
      <c r="D33" s="493"/>
      <c r="E33" s="493"/>
      <c r="F33" s="470"/>
    </row>
    <row r="34" spans="1:6" s="464" customFormat="1" ht="95.25" customHeight="1">
      <c r="A34" s="468" t="s">
        <v>441</v>
      </c>
      <c r="B34" s="469" t="s">
        <v>1380</v>
      </c>
      <c r="C34" s="493">
        <v>150</v>
      </c>
      <c r="D34" s="493">
        <v>90</v>
      </c>
      <c r="E34" s="493">
        <v>70</v>
      </c>
      <c r="F34" s="470"/>
    </row>
    <row r="35" spans="1:6" s="464" customFormat="1" ht="36.75" customHeight="1">
      <c r="A35" s="468" t="s">
        <v>441</v>
      </c>
      <c r="B35" s="473" t="s">
        <v>1204</v>
      </c>
      <c r="C35" s="493">
        <v>100</v>
      </c>
      <c r="D35" s="493">
        <v>80</v>
      </c>
      <c r="E35" s="493">
        <v>60</v>
      </c>
      <c r="F35" s="470"/>
    </row>
    <row r="36" spans="1:6" s="464" customFormat="1" ht="36.75" customHeight="1">
      <c r="A36" s="462">
        <v>9</v>
      </c>
      <c r="B36" s="465" t="s">
        <v>1210</v>
      </c>
      <c r="C36" s="493"/>
      <c r="D36" s="493"/>
      <c r="E36" s="493"/>
      <c r="F36" s="470"/>
    </row>
    <row r="37" spans="1:6" s="464" customFormat="1" ht="36.75" customHeight="1">
      <c r="A37" s="462" t="s">
        <v>441</v>
      </c>
      <c r="B37" s="474" t="s">
        <v>1377</v>
      </c>
      <c r="C37" s="493">
        <v>120</v>
      </c>
      <c r="D37" s="493">
        <v>90</v>
      </c>
      <c r="E37" s="493">
        <v>80</v>
      </c>
      <c r="F37" s="470"/>
    </row>
    <row r="38" spans="1:6" s="464" customFormat="1" ht="36.75" customHeight="1">
      <c r="A38" s="462" t="s">
        <v>441</v>
      </c>
      <c r="B38" s="473" t="s">
        <v>1204</v>
      </c>
      <c r="C38" s="493">
        <v>100</v>
      </c>
      <c r="D38" s="493">
        <v>80</v>
      </c>
      <c r="E38" s="493">
        <v>60</v>
      </c>
      <c r="F38" s="470"/>
    </row>
    <row r="39" spans="1:6" s="464" customFormat="1" ht="36.75" customHeight="1">
      <c r="A39" s="462">
        <v>10</v>
      </c>
      <c r="B39" s="465" t="s">
        <v>1211</v>
      </c>
      <c r="C39" s="493"/>
      <c r="D39" s="493"/>
      <c r="E39" s="493"/>
      <c r="F39" s="470"/>
    </row>
    <row r="40" spans="1:6" s="464" customFormat="1" ht="36.75" customHeight="1">
      <c r="A40" s="462" t="s">
        <v>441</v>
      </c>
      <c r="B40" s="469" t="s">
        <v>1381</v>
      </c>
      <c r="C40" s="493">
        <v>120</v>
      </c>
      <c r="D40" s="493">
        <v>90</v>
      </c>
      <c r="E40" s="493">
        <v>80</v>
      </c>
      <c r="F40" s="470"/>
    </row>
    <row r="41" spans="1:6" s="464" customFormat="1" ht="36.75" customHeight="1">
      <c r="A41" s="462" t="s">
        <v>441</v>
      </c>
      <c r="B41" s="473" t="s">
        <v>1204</v>
      </c>
      <c r="C41" s="493">
        <v>100</v>
      </c>
      <c r="D41" s="493">
        <v>80</v>
      </c>
      <c r="E41" s="493">
        <v>60</v>
      </c>
      <c r="F41" s="470"/>
    </row>
    <row r="42" spans="1:6" s="464" customFormat="1" ht="36.75" customHeight="1">
      <c r="A42" s="462">
        <v>11</v>
      </c>
      <c r="B42" s="465" t="s">
        <v>1212</v>
      </c>
      <c r="C42" s="493"/>
      <c r="D42" s="493"/>
      <c r="E42" s="493"/>
      <c r="F42" s="470"/>
    </row>
    <row r="43" spans="1:6" s="464" customFormat="1" ht="36.75" customHeight="1">
      <c r="A43" s="468" t="s">
        <v>441</v>
      </c>
      <c r="B43" s="469" t="s">
        <v>1381</v>
      </c>
      <c r="C43" s="493">
        <v>120</v>
      </c>
      <c r="D43" s="493">
        <v>90</v>
      </c>
      <c r="E43" s="493">
        <v>80</v>
      </c>
      <c r="F43" s="470"/>
    </row>
    <row r="44" spans="1:6" s="464" customFormat="1" ht="36.75" customHeight="1">
      <c r="A44" s="475" t="s">
        <v>441</v>
      </c>
      <c r="B44" s="476" t="s">
        <v>1204</v>
      </c>
      <c r="C44" s="495">
        <v>100</v>
      </c>
      <c r="D44" s="495">
        <v>80</v>
      </c>
      <c r="E44" s="495">
        <v>60</v>
      </c>
      <c r="F44" s="470"/>
    </row>
    <row r="45" spans="1:6" s="464" customFormat="1" ht="36.75" customHeight="1">
      <c r="A45" s="462">
        <v>12</v>
      </c>
      <c r="B45" s="465" t="s">
        <v>1213</v>
      </c>
      <c r="C45" s="493"/>
      <c r="D45" s="493"/>
      <c r="E45" s="493"/>
      <c r="F45" s="470"/>
    </row>
    <row r="46" spans="1:6" s="464" customFormat="1" ht="36.75" customHeight="1">
      <c r="A46" s="468" t="s">
        <v>441</v>
      </c>
      <c r="B46" s="469" t="s">
        <v>1381</v>
      </c>
      <c r="C46" s="493">
        <v>120</v>
      </c>
      <c r="D46" s="493">
        <v>90</v>
      </c>
      <c r="E46" s="493">
        <v>80</v>
      </c>
      <c r="F46" s="470"/>
    </row>
    <row r="47" spans="1:6" s="464" customFormat="1" ht="36.75" customHeight="1">
      <c r="A47" s="468" t="s">
        <v>441</v>
      </c>
      <c r="B47" s="473" t="s">
        <v>1204</v>
      </c>
      <c r="C47" s="493">
        <v>100</v>
      </c>
      <c r="D47" s="493">
        <v>80</v>
      </c>
      <c r="E47" s="493">
        <v>60</v>
      </c>
      <c r="F47" s="470"/>
    </row>
    <row r="48" s="464" customFormat="1" ht="15.75">
      <c r="C48" s="477"/>
    </row>
    <row r="49" spans="1:3" s="464" customFormat="1" ht="15.75">
      <c r="A49" s="477"/>
      <c r="C49" s="477"/>
    </row>
    <row r="50" spans="1:3" s="464" customFormat="1" ht="15.75">
      <c r="A50" s="477"/>
      <c r="C50" s="477"/>
    </row>
    <row r="51" spans="1:3" s="464" customFormat="1" ht="15.75">
      <c r="A51" s="477"/>
      <c r="C51" s="477"/>
    </row>
  </sheetData>
  <sheetProtection/>
  <mergeCells count="5">
    <mergeCell ref="A1:E1"/>
    <mergeCell ref="C2:E2"/>
    <mergeCell ref="A3:A4"/>
    <mergeCell ref="B3:B4"/>
    <mergeCell ref="C3:E3"/>
  </mergeCells>
  <printOptions/>
  <pageMargins left="0.5118110236220472" right="0.11811023622047245" top="0.71" bottom="0.5511811023622047" header="0.31496062992125984" footer="0.31496062992125984"/>
  <pageSetup horizontalDpi="600" verticalDpi="600" orientation="portrait" paperSize="9" scale="98" r:id="rId3"/>
  <headerFooter>
    <oddFooter>&amp;C&amp;P</oddFooter>
  </headerFooter>
  <legacyDrawing r:id="rId2"/>
</worksheet>
</file>

<file path=xl/worksheets/sheet13.xml><?xml version="1.0" encoding="utf-8"?>
<worksheet xmlns="http://schemas.openxmlformats.org/spreadsheetml/2006/main" xmlns:r="http://schemas.openxmlformats.org/officeDocument/2006/relationships">
  <dimension ref="A1:F149"/>
  <sheetViews>
    <sheetView tabSelected="1" view="pageBreakPreview" zoomScale="60" zoomScaleNormal="91" zoomScalePageLayoutView="82" workbookViewId="0" topLeftCell="A1">
      <selection activeCell="C27" sqref="C27"/>
    </sheetView>
  </sheetViews>
  <sheetFormatPr defaultColWidth="9.00390625" defaultRowHeight="15.75"/>
  <cols>
    <col min="1" max="1" width="6.75390625" style="481" customWidth="1"/>
    <col min="2" max="2" width="49.375" style="481" customWidth="1"/>
    <col min="3" max="3" width="9.875" style="487" customWidth="1"/>
    <col min="4" max="6" width="9.875" style="481" customWidth="1"/>
    <col min="7" max="17" width="9.00390625" style="481" customWidth="1"/>
    <col min="18" max="16384" width="9.00390625" style="481" customWidth="1"/>
  </cols>
  <sheetData>
    <row r="1" spans="1:6" ht="28.5" customHeight="1">
      <c r="A1" s="592" t="s">
        <v>1382</v>
      </c>
      <c r="B1" s="592"/>
      <c r="C1" s="592"/>
      <c r="D1" s="592"/>
      <c r="E1" s="592"/>
      <c r="F1" s="592"/>
    </row>
    <row r="2" spans="1:6" ht="25.5" customHeight="1">
      <c r="A2" s="482"/>
      <c r="B2" s="482"/>
      <c r="C2" s="593" t="s">
        <v>456</v>
      </c>
      <c r="D2" s="593"/>
      <c r="E2" s="593"/>
      <c r="F2" s="593"/>
    </row>
    <row r="3" spans="1:6" ht="25.5" customHeight="1">
      <c r="A3" s="589" t="s">
        <v>267</v>
      </c>
      <c r="B3" s="589" t="s">
        <v>434</v>
      </c>
      <c r="C3" s="595" t="s">
        <v>442</v>
      </c>
      <c r="D3" s="595"/>
      <c r="E3" s="595"/>
      <c r="F3" s="595"/>
    </row>
    <row r="4" spans="1:6" ht="15.75" customHeight="1">
      <c r="A4" s="590"/>
      <c r="B4" s="590"/>
      <c r="C4" s="594" t="s">
        <v>263</v>
      </c>
      <c r="D4" s="594" t="s">
        <v>264</v>
      </c>
      <c r="E4" s="594" t="s">
        <v>265</v>
      </c>
      <c r="F4" s="594" t="s">
        <v>1214</v>
      </c>
    </row>
    <row r="5" spans="1:6" ht="21.75" customHeight="1">
      <c r="A5" s="591"/>
      <c r="B5" s="591"/>
      <c r="C5" s="594"/>
      <c r="D5" s="594"/>
      <c r="E5" s="594"/>
      <c r="F5" s="594"/>
    </row>
    <row r="6" spans="1:6" ht="24.75" customHeight="1">
      <c r="A6" s="345" t="s">
        <v>301</v>
      </c>
      <c r="B6" s="360" t="s">
        <v>1215</v>
      </c>
      <c r="C6" s="350"/>
      <c r="D6" s="351"/>
      <c r="E6" s="351"/>
      <c r="F6" s="351"/>
    </row>
    <row r="7" spans="1:6" ht="52.5" customHeight="1">
      <c r="A7" s="354">
        <v>1</v>
      </c>
      <c r="B7" s="355" t="s">
        <v>1216</v>
      </c>
      <c r="C7" s="483">
        <v>660</v>
      </c>
      <c r="D7" s="483">
        <v>560</v>
      </c>
      <c r="E7" s="483">
        <v>395</v>
      </c>
      <c r="F7" s="483"/>
    </row>
    <row r="8" spans="1:6" ht="49.5" customHeight="1">
      <c r="A8" s="354">
        <v>2</v>
      </c>
      <c r="B8" s="355" t="s">
        <v>1217</v>
      </c>
      <c r="C8" s="483">
        <v>600</v>
      </c>
      <c r="D8" s="483">
        <v>490</v>
      </c>
      <c r="E8" s="483">
        <v>340</v>
      </c>
      <c r="F8" s="483"/>
    </row>
    <row r="9" spans="1:6" ht="61.5" customHeight="1">
      <c r="A9" s="354">
        <v>3</v>
      </c>
      <c r="B9" s="355" t="s">
        <v>1218</v>
      </c>
      <c r="C9" s="483">
        <v>800</v>
      </c>
      <c r="D9" s="350"/>
      <c r="E9" s="350"/>
      <c r="F9" s="350"/>
    </row>
    <row r="10" spans="1:6" ht="40.5" customHeight="1">
      <c r="A10" s="345" t="s">
        <v>300</v>
      </c>
      <c r="B10" s="360" t="s">
        <v>1219</v>
      </c>
      <c r="C10" s="484"/>
      <c r="D10" s="483"/>
      <c r="E10" s="483"/>
      <c r="F10" s="483"/>
    </row>
    <row r="11" spans="1:6" ht="37.5">
      <c r="A11" s="354">
        <v>1</v>
      </c>
      <c r="B11" s="355" t="s">
        <v>1220</v>
      </c>
      <c r="C11" s="483">
        <v>660</v>
      </c>
      <c r="D11" s="483">
        <v>420</v>
      </c>
      <c r="E11" s="483">
        <v>350</v>
      </c>
      <c r="F11" s="483"/>
    </row>
    <row r="12" spans="1:6" ht="47.25" customHeight="1">
      <c r="A12" s="354">
        <v>2</v>
      </c>
      <c r="B12" s="355" t="s">
        <v>1221</v>
      </c>
      <c r="C12" s="483">
        <v>590</v>
      </c>
      <c r="D12" s="483">
        <v>490</v>
      </c>
      <c r="E12" s="483">
        <v>325</v>
      </c>
      <c r="F12" s="483"/>
    </row>
    <row r="13" spans="1:6" ht="45" customHeight="1">
      <c r="A13" s="354">
        <v>3</v>
      </c>
      <c r="B13" s="355" t="s">
        <v>1222</v>
      </c>
      <c r="C13" s="483">
        <v>450</v>
      </c>
      <c r="D13" s="483">
        <v>430</v>
      </c>
      <c r="E13" s="483">
        <v>310</v>
      </c>
      <c r="F13" s="483"/>
    </row>
    <row r="14" spans="1:6" ht="40.5" customHeight="1">
      <c r="A14" s="345" t="s">
        <v>99</v>
      </c>
      <c r="B14" s="360" t="s">
        <v>1223</v>
      </c>
      <c r="C14" s="483"/>
      <c r="D14" s="483"/>
      <c r="E14" s="483"/>
      <c r="F14" s="483"/>
    </row>
    <row r="15" spans="1:6" ht="63" customHeight="1">
      <c r="A15" s="354">
        <v>1</v>
      </c>
      <c r="B15" s="355" t="s">
        <v>1224</v>
      </c>
      <c r="C15" s="483">
        <v>660</v>
      </c>
      <c r="D15" s="483"/>
      <c r="E15" s="483"/>
      <c r="F15" s="483"/>
    </row>
    <row r="16" spans="1:6" ht="66" customHeight="1">
      <c r="A16" s="354">
        <v>2</v>
      </c>
      <c r="B16" s="355" t="s">
        <v>1225</v>
      </c>
      <c r="C16" s="483">
        <v>660</v>
      </c>
      <c r="D16" s="483"/>
      <c r="E16" s="483"/>
      <c r="F16" s="483"/>
    </row>
    <row r="17" spans="1:6" ht="62.25" customHeight="1">
      <c r="A17" s="354">
        <v>3</v>
      </c>
      <c r="B17" s="355" t="s">
        <v>1226</v>
      </c>
      <c r="C17" s="483">
        <v>575</v>
      </c>
      <c r="D17" s="483"/>
      <c r="E17" s="483"/>
      <c r="F17" s="483"/>
    </row>
    <row r="18" spans="1:6" ht="49.5" customHeight="1">
      <c r="A18" s="354">
        <v>4</v>
      </c>
      <c r="B18" s="358" t="s">
        <v>1227</v>
      </c>
      <c r="C18" s="483">
        <v>770</v>
      </c>
      <c r="D18" s="483"/>
      <c r="E18" s="483"/>
      <c r="F18" s="483"/>
    </row>
    <row r="19" spans="1:6" ht="57.75" customHeight="1">
      <c r="A19" s="354">
        <v>5</v>
      </c>
      <c r="B19" s="357" t="s">
        <v>1228</v>
      </c>
      <c r="C19" s="483">
        <v>660</v>
      </c>
      <c r="D19" s="483"/>
      <c r="E19" s="483"/>
      <c r="F19" s="483"/>
    </row>
    <row r="20" spans="1:6" ht="45.75" customHeight="1">
      <c r="A20" s="345" t="s">
        <v>101</v>
      </c>
      <c r="B20" s="360" t="s">
        <v>1229</v>
      </c>
      <c r="C20" s="484"/>
      <c r="D20" s="483"/>
      <c r="E20" s="483"/>
      <c r="F20" s="483"/>
    </row>
    <row r="21" spans="1:6" ht="30" customHeight="1">
      <c r="A21" s="354">
        <v>1</v>
      </c>
      <c r="B21" s="355" t="s">
        <v>1230</v>
      </c>
      <c r="C21" s="484">
        <v>65</v>
      </c>
      <c r="D21" s="483"/>
      <c r="E21" s="483"/>
      <c r="F21" s="483"/>
    </row>
    <row r="22" spans="1:6" ht="27.75" customHeight="1">
      <c r="A22" s="354">
        <v>2</v>
      </c>
      <c r="B22" s="355" t="s">
        <v>1231</v>
      </c>
      <c r="C22" s="484">
        <v>65</v>
      </c>
      <c r="D22" s="483"/>
      <c r="E22" s="483"/>
      <c r="F22" s="483"/>
    </row>
    <row r="23" spans="1:6" ht="27.75" customHeight="1">
      <c r="A23" s="354">
        <v>3</v>
      </c>
      <c r="B23" s="355" t="s">
        <v>1232</v>
      </c>
      <c r="C23" s="484">
        <v>65</v>
      </c>
      <c r="D23" s="483"/>
      <c r="E23" s="483"/>
      <c r="F23" s="483"/>
    </row>
    <row r="24" spans="1:6" ht="29.25" customHeight="1">
      <c r="A24" s="345" t="s">
        <v>103</v>
      </c>
      <c r="B24" s="360" t="s">
        <v>1233</v>
      </c>
      <c r="C24" s="350"/>
      <c r="D24" s="351"/>
      <c r="E24" s="351"/>
      <c r="F24" s="351"/>
    </row>
    <row r="25" spans="1:6" ht="36" customHeight="1">
      <c r="A25" s="354"/>
      <c r="B25" s="485" t="s">
        <v>1234</v>
      </c>
      <c r="C25" s="484">
        <v>400</v>
      </c>
      <c r="D25" s="351"/>
      <c r="E25" s="351"/>
      <c r="F25" s="351"/>
    </row>
    <row r="26" spans="1:6" ht="38.25" customHeight="1">
      <c r="A26" s="354"/>
      <c r="B26" s="485" t="s">
        <v>1235</v>
      </c>
      <c r="C26" s="484">
        <v>320</v>
      </c>
      <c r="D26" s="350"/>
      <c r="E26" s="350"/>
      <c r="F26" s="350"/>
    </row>
    <row r="27" spans="1:6" ht="38.25" customHeight="1">
      <c r="A27" s="486"/>
      <c r="B27" s="485" t="s">
        <v>1236</v>
      </c>
      <c r="C27" s="484">
        <v>200</v>
      </c>
      <c r="D27" s="350"/>
      <c r="E27" s="350"/>
      <c r="F27" s="350"/>
    </row>
    <row r="28" ht="42.75" customHeight="1">
      <c r="A28" s="487"/>
    </row>
    <row r="29" spans="1:3" ht="58.5" customHeight="1">
      <c r="A29" s="487"/>
      <c r="B29" s="487"/>
      <c r="C29" s="481"/>
    </row>
    <row r="30" spans="1:3" ht="44.25" customHeight="1">
      <c r="A30" s="487"/>
      <c r="B30" s="487"/>
      <c r="C30" s="481"/>
    </row>
    <row r="31" spans="1:3" ht="20.25" customHeight="1">
      <c r="A31" s="487"/>
      <c r="B31" s="487"/>
      <c r="C31" s="481"/>
    </row>
    <row r="32" spans="1:3" ht="50.25" customHeight="1">
      <c r="A32" s="487"/>
      <c r="B32" s="487"/>
      <c r="C32" s="481"/>
    </row>
    <row r="33" spans="1:3" ht="27" customHeight="1">
      <c r="A33" s="487"/>
      <c r="B33" s="487"/>
      <c r="C33" s="481"/>
    </row>
    <row r="34" spans="1:3" ht="66" customHeight="1">
      <c r="A34" s="487"/>
      <c r="B34" s="487"/>
      <c r="C34" s="481"/>
    </row>
    <row r="35" spans="2:3" ht="34.5" customHeight="1">
      <c r="B35" s="487"/>
      <c r="C35" s="481"/>
    </row>
    <row r="36" spans="2:3" ht="43.5" customHeight="1">
      <c r="B36" s="487"/>
      <c r="C36" s="481"/>
    </row>
    <row r="37" spans="2:3" ht="47.25" customHeight="1">
      <c r="B37" s="487"/>
      <c r="C37" s="481"/>
    </row>
    <row r="38" spans="2:3" ht="30" customHeight="1">
      <c r="B38" s="487"/>
      <c r="C38" s="481"/>
    </row>
    <row r="39" spans="2:3" ht="30" customHeight="1">
      <c r="B39" s="487"/>
      <c r="C39" s="481"/>
    </row>
    <row r="40" spans="2:3" ht="27.75" customHeight="1">
      <c r="B40" s="487"/>
      <c r="C40" s="481"/>
    </row>
    <row r="41" spans="2:3" ht="27" customHeight="1">
      <c r="B41" s="487"/>
      <c r="C41" s="481"/>
    </row>
    <row r="42" spans="2:3" ht="27.75" customHeight="1">
      <c r="B42" s="487"/>
      <c r="C42" s="481"/>
    </row>
    <row r="43" spans="2:3" ht="27.75" customHeight="1">
      <c r="B43" s="487"/>
      <c r="C43" s="481"/>
    </row>
    <row r="44" spans="2:3" ht="27.75" customHeight="1">
      <c r="B44" s="487"/>
      <c r="C44" s="481"/>
    </row>
    <row r="45" spans="2:3" ht="27.75" customHeight="1">
      <c r="B45" s="487"/>
      <c r="C45" s="481"/>
    </row>
    <row r="46" spans="2:3" ht="28.5" customHeight="1">
      <c r="B46" s="487"/>
      <c r="C46" s="481"/>
    </row>
    <row r="47" spans="2:3" ht="28.5" customHeight="1">
      <c r="B47" s="487"/>
      <c r="C47" s="481"/>
    </row>
    <row r="48" spans="2:3" ht="27" customHeight="1">
      <c r="B48" s="487"/>
      <c r="C48" s="481"/>
    </row>
    <row r="49" spans="2:3" ht="61.5" customHeight="1">
      <c r="B49" s="487"/>
      <c r="C49" s="481"/>
    </row>
    <row r="50" spans="2:3" ht="48.75" customHeight="1">
      <c r="B50" s="487"/>
      <c r="C50" s="481"/>
    </row>
    <row r="51" spans="2:3" ht="39.75" customHeight="1">
      <c r="B51" s="487"/>
      <c r="C51" s="481"/>
    </row>
    <row r="52" spans="2:3" ht="15.75">
      <c r="B52" s="487"/>
      <c r="C52" s="481"/>
    </row>
    <row r="53" spans="2:3" ht="34.5" customHeight="1">
      <c r="B53" s="487"/>
      <c r="C53" s="481"/>
    </row>
    <row r="54" spans="2:3" ht="34.5" customHeight="1">
      <c r="B54" s="487"/>
      <c r="C54" s="481"/>
    </row>
    <row r="55" spans="2:3" ht="29.25" customHeight="1">
      <c r="B55" s="487"/>
      <c r="C55" s="481"/>
    </row>
    <row r="56" spans="2:3" ht="45" customHeight="1">
      <c r="B56" s="487"/>
      <c r="C56" s="481"/>
    </row>
    <row r="57" spans="2:3" ht="15.75">
      <c r="B57" s="487"/>
      <c r="C57" s="481"/>
    </row>
    <row r="58" ht="31.5" customHeight="1">
      <c r="C58" s="481"/>
    </row>
    <row r="59" ht="36.75" customHeight="1">
      <c r="C59" s="481"/>
    </row>
    <row r="60" ht="26.25" customHeight="1">
      <c r="C60" s="481"/>
    </row>
    <row r="61" ht="53.25" customHeight="1">
      <c r="C61" s="481"/>
    </row>
    <row r="62" ht="33.75" customHeight="1">
      <c r="C62" s="481"/>
    </row>
    <row r="63" ht="33.75" customHeight="1">
      <c r="C63" s="481"/>
    </row>
    <row r="64" ht="35.25" customHeight="1">
      <c r="C64" s="481"/>
    </row>
    <row r="65" ht="65.25" customHeight="1">
      <c r="C65" s="481"/>
    </row>
    <row r="66" ht="32.25" customHeight="1">
      <c r="C66" s="481"/>
    </row>
    <row r="67" ht="31.5" customHeight="1">
      <c r="C67" s="481"/>
    </row>
    <row r="68" ht="30" customHeight="1">
      <c r="C68" s="481"/>
    </row>
    <row r="69" ht="30" customHeight="1">
      <c r="C69" s="481"/>
    </row>
    <row r="70" ht="32.25" customHeight="1">
      <c r="C70" s="481"/>
    </row>
    <row r="71" ht="32.25" customHeight="1">
      <c r="C71" s="481"/>
    </row>
    <row r="72" ht="26.25" customHeight="1">
      <c r="C72" s="481"/>
    </row>
    <row r="73" ht="50.25" customHeight="1">
      <c r="C73" s="481"/>
    </row>
    <row r="74" ht="37.5" customHeight="1">
      <c r="C74" s="481"/>
    </row>
    <row r="75" ht="37.5" customHeight="1">
      <c r="C75" s="481"/>
    </row>
    <row r="76" ht="30" customHeight="1">
      <c r="C76" s="481"/>
    </row>
    <row r="77" ht="43.5" customHeight="1"/>
    <row r="78" spans="1:3" ht="34.5" customHeight="1">
      <c r="A78" s="487"/>
      <c r="C78" s="481"/>
    </row>
    <row r="79" spans="1:3" ht="34.5" customHeight="1">
      <c r="A79" s="487"/>
      <c r="C79" s="481"/>
    </row>
    <row r="80" spans="1:3" ht="27" customHeight="1">
      <c r="A80" s="487"/>
      <c r="C80" s="481"/>
    </row>
    <row r="81" spans="1:3" ht="15.75">
      <c r="A81" s="487"/>
      <c r="C81" s="481"/>
    </row>
    <row r="82" spans="1:3" ht="27" customHeight="1">
      <c r="A82" s="487"/>
      <c r="C82" s="481"/>
    </row>
    <row r="83" spans="1:3" ht="27" customHeight="1">
      <c r="A83" s="487"/>
      <c r="C83" s="481"/>
    </row>
    <row r="84" spans="1:6" s="488" customFormat="1" ht="48.75" customHeight="1">
      <c r="A84" s="487"/>
      <c r="B84" s="481"/>
      <c r="C84" s="481"/>
      <c r="D84" s="481"/>
      <c r="E84" s="481"/>
      <c r="F84" s="481"/>
    </row>
    <row r="85" spans="1:3" ht="53.25" customHeight="1">
      <c r="A85" s="487"/>
      <c r="C85" s="481"/>
    </row>
    <row r="86" spans="1:3" ht="29.25" customHeight="1">
      <c r="A86" s="487"/>
      <c r="C86" s="481"/>
    </row>
    <row r="87" spans="1:3" ht="48.75" customHeight="1">
      <c r="A87" s="487"/>
      <c r="C87" s="481"/>
    </row>
    <row r="88" spans="1:3" ht="15.75">
      <c r="A88" s="487"/>
      <c r="C88" s="481"/>
    </row>
    <row r="89" spans="1:3" ht="15.75">
      <c r="A89" s="487"/>
      <c r="C89" s="481"/>
    </row>
    <row r="90" spans="1:3" ht="15.75">
      <c r="A90" s="487"/>
      <c r="C90" s="481"/>
    </row>
    <row r="91" spans="1:3" ht="15.75">
      <c r="A91" s="487"/>
      <c r="C91" s="481"/>
    </row>
    <row r="92" spans="1:3" ht="15.75">
      <c r="A92" s="487"/>
      <c r="C92" s="481"/>
    </row>
    <row r="93" spans="1:3" ht="15.75">
      <c r="A93" s="487"/>
      <c r="C93" s="481"/>
    </row>
    <row r="94" spans="1:3" ht="15.75">
      <c r="A94" s="487"/>
      <c r="C94" s="481"/>
    </row>
    <row r="95" spans="1:3" ht="15.75">
      <c r="A95" s="487"/>
      <c r="C95" s="481"/>
    </row>
    <row r="96" spans="1:3" ht="15.75">
      <c r="A96" s="487"/>
      <c r="C96" s="481"/>
    </row>
    <row r="97" spans="1:3" ht="15.75">
      <c r="A97" s="487"/>
      <c r="C97" s="481"/>
    </row>
    <row r="98" spans="1:3" ht="15.75">
      <c r="A98" s="487"/>
      <c r="C98" s="481"/>
    </row>
    <row r="99" spans="1:3" ht="15.75">
      <c r="A99" s="487"/>
      <c r="C99" s="481"/>
    </row>
    <row r="100" spans="1:3" ht="15.75">
      <c r="A100" s="487"/>
      <c r="C100" s="481"/>
    </row>
    <row r="101" spans="1:3" ht="15.75">
      <c r="A101" s="487"/>
      <c r="C101" s="481"/>
    </row>
    <row r="102" spans="1:3" ht="15.75">
      <c r="A102" s="487"/>
      <c r="C102" s="481"/>
    </row>
    <row r="103" spans="1:3" ht="15.75">
      <c r="A103" s="487"/>
      <c r="C103" s="481"/>
    </row>
    <row r="104" spans="1:3" ht="15.75">
      <c r="A104" s="487"/>
      <c r="C104" s="481"/>
    </row>
    <row r="105" spans="1:3" ht="15.75">
      <c r="A105" s="487"/>
      <c r="C105" s="481"/>
    </row>
    <row r="106" spans="1:3" ht="15.75">
      <c r="A106" s="487"/>
      <c r="C106" s="481"/>
    </row>
    <row r="107" spans="2:3" ht="15.75">
      <c r="B107" s="487"/>
      <c r="C107" s="481"/>
    </row>
    <row r="108" spans="2:3" ht="15.75">
      <c r="B108" s="487"/>
      <c r="C108" s="481"/>
    </row>
    <row r="109" spans="2:3" ht="15.75">
      <c r="B109" s="487"/>
      <c r="C109" s="481"/>
    </row>
    <row r="110" spans="2:3" ht="15.75">
      <c r="B110" s="487"/>
      <c r="C110" s="481"/>
    </row>
    <row r="111" spans="2:3" ht="15.75">
      <c r="B111" s="487"/>
      <c r="C111" s="481"/>
    </row>
    <row r="112" spans="2:3" ht="15.75">
      <c r="B112" s="487"/>
      <c r="C112" s="481"/>
    </row>
    <row r="113" spans="2:3" ht="15.75">
      <c r="B113" s="487"/>
      <c r="C113" s="481"/>
    </row>
    <row r="114" spans="2:3" ht="15.75">
      <c r="B114" s="487"/>
      <c r="C114" s="481"/>
    </row>
    <row r="115" spans="2:3" ht="15.75">
      <c r="B115" s="487"/>
      <c r="C115" s="481"/>
    </row>
    <row r="116" spans="2:3" ht="15.75">
      <c r="B116" s="487"/>
      <c r="C116" s="481"/>
    </row>
    <row r="117" spans="2:3" ht="15.75">
      <c r="B117" s="487"/>
      <c r="C117" s="481"/>
    </row>
    <row r="118" spans="2:3" ht="15.75">
      <c r="B118" s="487"/>
      <c r="C118" s="481"/>
    </row>
    <row r="119" spans="2:3" ht="15.75">
      <c r="B119" s="487"/>
      <c r="C119" s="481"/>
    </row>
    <row r="120" spans="2:3" ht="15.75">
      <c r="B120" s="487"/>
      <c r="C120" s="481"/>
    </row>
    <row r="121" spans="2:3" ht="15.75">
      <c r="B121" s="487"/>
      <c r="C121" s="481"/>
    </row>
    <row r="122" spans="2:3" ht="15.75">
      <c r="B122" s="487"/>
      <c r="C122" s="481"/>
    </row>
    <row r="123" spans="2:3" ht="15.75">
      <c r="B123" s="487"/>
      <c r="C123" s="481"/>
    </row>
    <row r="124" spans="2:3" ht="15.75">
      <c r="B124" s="487"/>
      <c r="C124" s="481"/>
    </row>
    <row r="125" spans="2:3" ht="15.75">
      <c r="B125" s="487"/>
      <c r="C125" s="481"/>
    </row>
    <row r="126" spans="2:3" ht="15.75">
      <c r="B126" s="487"/>
      <c r="C126" s="481"/>
    </row>
    <row r="127" spans="2:3" ht="15.75">
      <c r="B127" s="487"/>
      <c r="C127" s="481"/>
    </row>
    <row r="128" spans="2:3" ht="15.75">
      <c r="B128" s="487"/>
      <c r="C128" s="481"/>
    </row>
    <row r="129" spans="2:3" ht="15.75">
      <c r="B129" s="487"/>
      <c r="C129" s="481"/>
    </row>
    <row r="130" spans="2:3" ht="15.75">
      <c r="B130" s="487"/>
      <c r="C130" s="481"/>
    </row>
    <row r="131" spans="2:3" ht="15.75">
      <c r="B131" s="487"/>
      <c r="C131" s="481"/>
    </row>
    <row r="132" spans="2:3" ht="15.75">
      <c r="B132" s="487"/>
      <c r="C132" s="481"/>
    </row>
    <row r="133" spans="2:3" ht="15.75">
      <c r="B133" s="487"/>
      <c r="C133" s="481"/>
    </row>
    <row r="134" spans="2:3" ht="15.75">
      <c r="B134" s="487"/>
      <c r="C134" s="481"/>
    </row>
    <row r="135" spans="2:3" ht="15.75">
      <c r="B135" s="487"/>
      <c r="C135" s="481"/>
    </row>
    <row r="136" spans="2:3" ht="15.75">
      <c r="B136" s="487"/>
      <c r="C136" s="481"/>
    </row>
    <row r="137" spans="2:3" ht="15.75">
      <c r="B137" s="487"/>
      <c r="C137" s="481"/>
    </row>
    <row r="138" spans="2:3" ht="15.75">
      <c r="B138" s="487"/>
      <c r="C138" s="481"/>
    </row>
    <row r="139" spans="2:3" ht="15.75">
      <c r="B139" s="487"/>
      <c r="C139" s="481"/>
    </row>
    <row r="140" spans="2:3" ht="15.75">
      <c r="B140" s="487"/>
      <c r="C140" s="481"/>
    </row>
    <row r="141" spans="2:3" ht="15.75">
      <c r="B141" s="487"/>
      <c r="C141" s="481"/>
    </row>
    <row r="142" ht="15.75">
      <c r="C142" s="481"/>
    </row>
    <row r="143" spans="2:3" ht="15.75">
      <c r="B143" s="487"/>
      <c r="C143" s="481"/>
    </row>
    <row r="144" spans="2:3" ht="15.75">
      <c r="B144" s="487"/>
      <c r="C144" s="481"/>
    </row>
    <row r="145" spans="2:3" ht="15.75">
      <c r="B145" s="487"/>
      <c r="C145" s="481"/>
    </row>
    <row r="146" spans="2:3" ht="15.75">
      <c r="B146" s="487"/>
      <c r="C146" s="481"/>
    </row>
    <row r="147" spans="2:3" ht="15.75">
      <c r="B147" s="487"/>
      <c r="C147" s="481"/>
    </row>
    <row r="148" spans="2:3" ht="15.75">
      <c r="B148" s="487"/>
      <c r="C148" s="481"/>
    </row>
    <row r="149" spans="2:3" ht="15.75">
      <c r="B149" s="487"/>
      <c r="C149" s="481"/>
    </row>
  </sheetData>
  <sheetProtection/>
  <mergeCells count="9">
    <mergeCell ref="A3:A5"/>
    <mergeCell ref="A1:F1"/>
    <mergeCell ref="C2:F2"/>
    <mergeCell ref="C4:C5"/>
    <mergeCell ref="D4:D5"/>
    <mergeCell ref="E4:E5"/>
    <mergeCell ref="F4:F5"/>
    <mergeCell ref="C3:F3"/>
    <mergeCell ref="B3:B5"/>
  </mergeCells>
  <printOptions/>
  <pageMargins left="0.5118110236220472" right="0" top="0.3937007874015748" bottom="0.3937007874015748" header="0" footer="0"/>
  <pageSetup horizontalDpi="600" verticalDpi="600" orientation="portrait" paperSize="9" scale="90" r:id="rId1"/>
  <headerFooter>
    <oddFooter>&amp;C&amp;P</oddFooter>
  </headerFooter>
</worksheet>
</file>

<file path=xl/worksheets/sheet14.xml><?xml version="1.0" encoding="utf-8"?>
<worksheet xmlns="http://schemas.openxmlformats.org/spreadsheetml/2006/main" xmlns:r="http://schemas.openxmlformats.org/officeDocument/2006/relationships">
  <dimension ref="A1:F13"/>
  <sheetViews>
    <sheetView zoomScalePageLayoutView="0" workbookViewId="0" topLeftCell="A1">
      <selection activeCell="C21" sqref="C21"/>
    </sheetView>
  </sheetViews>
  <sheetFormatPr defaultColWidth="9.00390625" defaultRowHeight="15.75"/>
  <cols>
    <col min="2" max="6" width="20.875" style="0" customWidth="1"/>
  </cols>
  <sheetData>
    <row r="1" spans="1:6" ht="35.25" customHeight="1">
      <c r="A1" s="132"/>
      <c r="B1" s="600" t="s">
        <v>113</v>
      </c>
      <c r="C1" s="600"/>
      <c r="D1" s="600"/>
      <c r="E1" s="600"/>
      <c r="F1" s="600"/>
    </row>
    <row r="2" spans="1:6" ht="35.25" customHeight="1">
      <c r="A2" s="44">
        <v>1</v>
      </c>
      <c r="B2" s="596" t="s">
        <v>112</v>
      </c>
      <c r="C2" s="597"/>
      <c r="D2" s="597"/>
      <c r="E2" s="597"/>
      <c r="F2" s="598"/>
    </row>
    <row r="3" spans="1:6" ht="35.25" customHeight="1">
      <c r="A3" s="133"/>
      <c r="B3" s="137"/>
      <c r="C3" s="137"/>
      <c r="D3" s="137"/>
      <c r="E3" s="137"/>
      <c r="F3" s="137"/>
    </row>
    <row r="4" spans="1:6" ht="35.25" customHeight="1">
      <c r="A4" s="15"/>
      <c r="B4" s="506" t="s">
        <v>118</v>
      </c>
      <c r="C4" s="507"/>
      <c r="D4" s="507"/>
      <c r="E4" s="507"/>
      <c r="F4" s="508"/>
    </row>
    <row r="6" spans="1:6" ht="48" customHeight="1">
      <c r="A6" s="15"/>
      <c r="B6" s="600" t="s">
        <v>114</v>
      </c>
      <c r="C6" s="600"/>
      <c r="D6" s="600"/>
      <c r="E6" s="600"/>
      <c r="F6" s="600"/>
    </row>
    <row r="7" spans="1:6" ht="48" customHeight="1">
      <c r="A7" s="44">
        <v>1</v>
      </c>
      <c r="B7" s="596" t="s">
        <v>119</v>
      </c>
      <c r="C7" s="597"/>
      <c r="D7" s="597"/>
      <c r="E7" s="597"/>
      <c r="F7" s="598"/>
    </row>
    <row r="8" spans="1:6" ht="48" customHeight="1">
      <c r="A8" s="15"/>
      <c r="B8" s="600" t="s">
        <v>115</v>
      </c>
      <c r="C8" s="600"/>
      <c r="D8" s="600"/>
      <c r="E8" s="600"/>
      <c r="F8" s="600"/>
    </row>
    <row r="9" spans="1:6" ht="48" customHeight="1">
      <c r="A9" s="44">
        <v>1</v>
      </c>
      <c r="B9" s="596" t="s">
        <v>120</v>
      </c>
      <c r="C9" s="597"/>
      <c r="D9" s="597"/>
      <c r="E9" s="597"/>
      <c r="F9" s="598"/>
    </row>
    <row r="10" spans="1:6" ht="48" customHeight="1">
      <c r="A10" s="15"/>
      <c r="B10" s="600" t="s">
        <v>116</v>
      </c>
      <c r="C10" s="600"/>
      <c r="D10" s="600"/>
      <c r="E10" s="600"/>
      <c r="F10" s="600"/>
    </row>
    <row r="11" spans="1:6" ht="61.5" customHeight="1">
      <c r="A11" s="44">
        <v>1</v>
      </c>
      <c r="B11" s="596" t="s">
        <v>121</v>
      </c>
      <c r="C11" s="597"/>
      <c r="D11" s="597"/>
      <c r="E11" s="597"/>
      <c r="F11" s="598"/>
    </row>
    <row r="12" spans="1:6" ht="48" customHeight="1">
      <c r="A12" s="135"/>
      <c r="B12" s="599" t="s">
        <v>117</v>
      </c>
      <c r="C12" s="599"/>
      <c r="D12" s="599"/>
      <c r="E12" s="599"/>
      <c r="F12" s="599"/>
    </row>
    <row r="13" spans="1:6" ht="68.25" customHeight="1">
      <c r="A13" s="136">
        <v>1</v>
      </c>
      <c r="B13" s="601" t="s">
        <v>122</v>
      </c>
      <c r="C13" s="602"/>
      <c r="D13" s="602"/>
      <c r="E13" s="602"/>
      <c r="F13" s="603"/>
    </row>
  </sheetData>
  <sheetProtection/>
  <mergeCells count="11">
    <mergeCell ref="B10:F10"/>
    <mergeCell ref="B11:F11"/>
    <mergeCell ref="B12:F12"/>
    <mergeCell ref="B1:F1"/>
    <mergeCell ref="B2:F2"/>
    <mergeCell ref="B4:F4"/>
    <mergeCell ref="B13:F13"/>
    <mergeCell ref="B6:F6"/>
    <mergeCell ref="B7:F7"/>
    <mergeCell ref="B8:F8"/>
    <mergeCell ref="B9:F9"/>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I51"/>
  <sheetViews>
    <sheetView zoomScale="70" zoomScaleNormal="70" zoomScalePageLayoutView="0" workbookViewId="0" topLeftCell="A36">
      <selection activeCell="H12" sqref="H12"/>
    </sheetView>
  </sheetViews>
  <sheetFormatPr defaultColWidth="9.00390625" defaultRowHeight="15.75"/>
  <cols>
    <col min="2" max="2" width="53.75390625" style="0" customWidth="1"/>
    <col min="3" max="5" width="8.50390625" style="0" customWidth="1"/>
    <col min="9" max="9" width="55.25390625" style="0" customWidth="1"/>
  </cols>
  <sheetData>
    <row r="1" ht="15.75">
      <c r="A1" s="1" t="s">
        <v>92</v>
      </c>
    </row>
    <row r="3" spans="1:5" ht="15.75">
      <c r="A3" s="71" t="s">
        <v>301</v>
      </c>
      <c r="B3" s="71" t="s">
        <v>93</v>
      </c>
      <c r="C3" s="72"/>
      <c r="D3" s="72"/>
      <c r="E3" s="72"/>
    </row>
    <row r="4" spans="1:5" ht="24" customHeight="1">
      <c r="A4" s="73" t="s">
        <v>267</v>
      </c>
      <c r="B4" s="74" t="s">
        <v>94</v>
      </c>
      <c r="C4" s="75" t="s">
        <v>263</v>
      </c>
      <c r="D4" s="75" t="s">
        <v>264</v>
      </c>
      <c r="E4" s="75" t="s">
        <v>265</v>
      </c>
    </row>
    <row r="5" spans="1:5" s="77" customFormat="1" ht="33">
      <c r="A5" s="604">
        <v>1</v>
      </c>
      <c r="B5" s="76" t="s">
        <v>95</v>
      </c>
      <c r="C5" s="608">
        <v>70</v>
      </c>
      <c r="D5" s="608">
        <v>68</v>
      </c>
      <c r="E5" s="608">
        <v>66</v>
      </c>
    </row>
    <row r="6" spans="1:5" s="77" customFormat="1" ht="54.75" customHeight="1">
      <c r="A6" s="605"/>
      <c r="B6" s="78" t="s">
        <v>96</v>
      </c>
      <c r="C6" s="609"/>
      <c r="D6" s="609"/>
      <c r="E6" s="609"/>
    </row>
    <row r="7" spans="1:5" s="77" customFormat="1" ht="75.75" customHeight="1">
      <c r="A7" s="123">
        <v>2</v>
      </c>
      <c r="B7" s="125" t="s">
        <v>97</v>
      </c>
      <c r="C7" s="124">
        <v>68</v>
      </c>
      <c r="D7" s="82">
        <v>66</v>
      </c>
      <c r="E7" s="83">
        <v>60</v>
      </c>
    </row>
    <row r="8" spans="1:5" s="77" customFormat="1" ht="31.5" customHeight="1">
      <c r="A8" s="84"/>
      <c r="B8" s="85"/>
      <c r="C8" s="84"/>
      <c r="D8" s="84"/>
      <c r="E8" s="84"/>
    </row>
    <row r="9" spans="1:5" s="77" customFormat="1" ht="16.5">
      <c r="A9" s="86"/>
      <c r="B9" s="87"/>
      <c r="C9" s="88"/>
      <c r="D9" s="88"/>
      <c r="E9" s="88"/>
    </row>
    <row r="10" spans="1:5" s="77" customFormat="1" ht="16.5">
      <c r="A10" s="89" t="s">
        <v>300</v>
      </c>
      <c r="B10" s="89" t="s">
        <v>98</v>
      </c>
      <c r="C10" s="90"/>
      <c r="D10" s="90"/>
      <c r="E10" s="90"/>
    </row>
    <row r="11" spans="1:8" s="77" customFormat="1" ht="25.5" customHeight="1">
      <c r="A11" s="91" t="s">
        <v>267</v>
      </c>
      <c r="B11" s="92" t="s">
        <v>94</v>
      </c>
      <c r="C11" s="91" t="s">
        <v>263</v>
      </c>
      <c r="D11" s="91" t="s">
        <v>264</v>
      </c>
      <c r="E11" s="91" t="s">
        <v>265</v>
      </c>
      <c r="G11" s="77">
        <v>4800</v>
      </c>
      <c r="H11" s="77">
        <v>2800</v>
      </c>
    </row>
    <row r="12" spans="1:8" s="77" customFormat="1" ht="48.75" customHeight="1">
      <c r="A12" s="604">
        <v>1</v>
      </c>
      <c r="B12" s="76" t="s">
        <v>95</v>
      </c>
      <c r="C12" s="82">
        <v>60</v>
      </c>
      <c r="D12" s="82">
        <v>58</v>
      </c>
      <c r="E12" s="83">
        <v>56</v>
      </c>
      <c r="H12" s="77">
        <f>G11/H11%</f>
        <v>171.42857142857142</v>
      </c>
    </row>
    <row r="13" spans="1:9" s="77" customFormat="1" ht="52.5" customHeight="1">
      <c r="A13" s="605"/>
      <c r="B13" s="78" t="s">
        <v>96</v>
      </c>
      <c r="C13" s="82"/>
      <c r="D13" s="82"/>
      <c r="E13" s="83"/>
      <c r="I13" s="126"/>
    </row>
    <row r="14" spans="1:9" s="77" customFormat="1" ht="75.75" customHeight="1">
      <c r="A14" s="80">
        <v>2</v>
      </c>
      <c r="B14" s="81" t="s">
        <v>97</v>
      </c>
      <c r="C14" s="79">
        <v>50</v>
      </c>
      <c r="D14" s="79">
        <v>48</v>
      </c>
      <c r="E14" s="96">
        <v>46</v>
      </c>
      <c r="I14" s="127"/>
    </row>
    <row r="15" spans="1:5" s="77" customFormat="1" ht="16.5">
      <c r="A15" s="93"/>
      <c r="B15" s="85"/>
      <c r="C15" s="94"/>
      <c r="D15" s="94"/>
      <c r="E15" s="94"/>
    </row>
    <row r="16" spans="1:5" s="77" customFormat="1" ht="16.5">
      <c r="A16" s="95" t="s">
        <v>99</v>
      </c>
      <c r="B16" s="89" t="s">
        <v>100</v>
      </c>
      <c r="C16" s="90"/>
      <c r="D16" s="90"/>
      <c r="E16" s="90"/>
    </row>
    <row r="17" spans="1:5" s="77" customFormat="1" ht="21" customHeight="1">
      <c r="A17" s="91" t="s">
        <v>267</v>
      </c>
      <c r="B17" s="92" t="s">
        <v>94</v>
      </c>
      <c r="C17" s="91" t="s">
        <v>263</v>
      </c>
      <c r="D17" s="91" t="s">
        <v>264</v>
      </c>
      <c r="E17" s="91" t="s">
        <v>265</v>
      </c>
    </row>
    <row r="18" spans="1:9" s="77" customFormat="1" ht="66">
      <c r="A18" s="604">
        <v>1</v>
      </c>
      <c r="B18" s="76" t="s">
        <v>95</v>
      </c>
      <c r="C18" s="82">
        <v>60</v>
      </c>
      <c r="D18" s="82">
        <v>58</v>
      </c>
      <c r="E18" s="83">
        <v>56</v>
      </c>
      <c r="I18" s="126" t="s">
        <v>96</v>
      </c>
    </row>
    <row r="19" spans="1:9" s="77" customFormat="1" ht="57.75" customHeight="1">
      <c r="A19" s="605"/>
      <c r="B19" s="78" t="s">
        <v>96</v>
      </c>
      <c r="C19" s="82"/>
      <c r="D19" s="82"/>
      <c r="E19" s="83"/>
      <c r="I19" s="127" t="s">
        <v>97</v>
      </c>
    </row>
    <row r="20" spans="1:5" s="77" customFormat="1" ht="66">
      <c r="A20" s="80">
        <v>2</v>
      </c>
      <c r="B20" s="81" t="s">
        <v>97</v>
      </c>
      <c r="C20" s="79">
        <v>50</v>
      </c>
      <c r="D20" s="79">
        <v>48</v>
      </c>
      <c r="E20" s="96">
        <v>46</v>
      </c>
    </row>
    <row r="21" spans="1:5" s="77" customFormat="1" ht="27.75" customHeight="1">
      <c r="A21" s="93"/>
      <c r="B21" s="85"/>
      <c r="C21" s="94"/>
      <c r="D21" s="94"/>
      <c r="E21" s="94"/>
    </row>
    <row r="22" spans="1:5" s="77" customFormat="1" ht="16.5">
      <c r="A22" s="97"/>
      <c r="B22" s="87"/>
      <c r="C22" s="98"/>
      <c r="D22" s="98"/>
      <c r="E22" s="98"/>
    </row>
    <row r="23" spans="1:5" s="77" customFormat="1" ht="16.5">
      <c r="A23" s="90" t="s">
        <v>101</v>
      </c>
      <c r="B23" s="90" t="s">
        <v>102</v>
      </c>
      <c r="C23" s="89"/>
      <c r="D23" s="89"/>
      <c r="E23" s="89"/>
    </row>
    <row r="24" spans="1:5" s="77" customFormat="1" ht="22.5" customHeight="1">
      <c r="A24" s="99" t="s">
        <v>267</v>
      </c>
      <c r="B24" s="100" t="s">
        <v>94</v>
      </c>
      <c r="C24" s="100" t="s">
        <v>263</v>
      </c>
      <c r="D24" s="100" t="s">
        <v>264</v>
      </c>
      <c r="E24" s="100" t="s">
        <v>265</v>
      </c>
    </row>
    <row r="25" spans="1:5" s="77" customFormat="1" ht="37.5" customHeight="1">
      <c r="A25" s="604">
        <v>1</v>
      </c>
      <c r="B25" s="76" t="s">
        <v>95</v>
      </c>
      <c r="C25" s="79">
        <v>60</v>
      </c>
      <c r="D25" s="79">
        <v>58</v>
      </c>
      <c r="E25" s="96">
        <v>56</v>
      </c>
    </row>
    <row r="26" spans="1:5" s="77" customFormat="1" ht="54" customHeight="1">
      <c r="A26" s="605"/>
      <c r="B26" s="78" t="s">
        <v>96</v>
      </c>
      <c r="C26" s="101"/>
      <c r="D26" s="101"/>
      <c r="E26" s="102"/>
    </row>
    <row r="27" spans="1:5" s="77" customFormat="1" ht="66">
      <c r="A27" s="80">
        <v>2</v>
      </c>
      <c r="B27" s="81" t="s">
        <v>97</v>
      </c>
      <c r="C27" s="79">
        <v>60</v>
      </c>
      <c r="D27" s="79">
        <v>58</v>
      </c>
      <c r="E27" s="96">
        <v>56</v>
      </c>
    </row>
    <row r="28" spans="1:5" s="77" customFormat="1" ht="9.75" customHeight="1">
      <c r="A28" s="93"/>
      <c r="B28" s="85"/>
      <c r="C28" s="94"/>
      <c r="D28" s="94"/>
      <c r="E28" s="94"/>
    </row>
    <row r="29" spans="1:5" s="77" customFormat="1" ht="16.5" hidden="1">
      <c r="A29" s="103"/>
      <c r="B29" s="87"/>
      <c r="C29" s="98"/>
      <c r="D29" s="98"/>
      <c r="E29" s="98"/>
    </row>
    <row r="30" spans="1:5" s="77" customFormat="1" ht="16.5" hidden="1">
      <c r="A30" s="104" t="s">
        <v>103</v>
      </c>
      <c r="B30" s="90" t="s">
        <v>104</v>
      </c>
      <c r="C30" s="89"/>
      <c r="D30" s="89"/>
      <c r="E30" s="89"/>
    </row>
    <row r="31" spans="1:5" s="77" customFormat="1" ht="16.5" hidden="1">
      <c r="A31" s="99" t="s">
        <v>267</v>
      </c>
      <c r="B31" s="100" t="s">
        <v>94</v>
      </c>
      <c r="C31" s="100" t="s">
        <v>263</v>
      </c>
      <c r="D31" s="100" t="s">
        <v>264</v>
      </c>
      <c r="E31" s="100" t="s">
        <v>265</v>
      </c>
    </row>
    <row r="32" spans="1:5" s="77" customFormat="1" ht="33" hidden="1">
      <c r="A32" s="105">
        <v>1</v>
      </c>
      <c r="B32" s="106" t="s">
        <v>105</v>
      </c>
      <c r="C32" s="101">
        <v>66</v>
      </c>
      <c r="D32" s="101">
        <v>60</v>
      </c>
      <c r="E32" s="102">
        <v>47</v>
      </c>
    </row>
    <row r="33" spans="1:5" s="77" customFormat="1" ht="16.5" hidden="1">
      <c r="A33" s="105">
        <v>2</v>
      </c>
      <c r="B33" s="107" t="s">
        <v>106</v>
      </c>
      <c r="C33" s="101">
        <v>56</v>
      </c>
      <c r="D33" s="101">
        <v>50</v>
      </c>
      <c r="E33" s="102">
        <v>37</v>
      </c>
    </row>
    <row r="34" spans="1:5" s="77" customFormat="1" ht="16.5" hidden="1">
      <c r="A34" s="83"/>
      <c r="B34" s="108"/>
      <c r="C34" s="101"/>
      <c r="D34" s="79"/>
      <c r="E34" s="102"/>
    </row>
    <row r="35" spans="1:5" s="77" customFormat="1" ht="16.5" hidden="1">
      <c r="A35" s="93"/>
      <c r="B35" s="85"/>
      <c r="C35" s="94"/>
      <c r="D35" s="94"/>
      <c r="E35" s="94"/>
    </row>
    <row r="36" spans="1:5" s="77" customFormat="1" ht="16.5">
      <c r="A36" s="109" t="s">
        <v>103</v>
      </c>
      <c r="B36" s="90" t="s">
        <v>104</v>
      </c>
      <c r="C36" s="89"/>
      <c r="D36" s="89"/>
      <c r="E36" s="89"/>
    </row>
    <row r="37" spans="1:5" s="77" customFormat="1" ht="16.5">
      <c r="A37" s="99" t="s">
        <v>267</v>
      </c>
      <c r="B37" s="100" t="s">
        <v>94</v>
      </c>
      <c r="C37" s="100" t="s">
        <v>263</v>
      </c>
      <c r="D37" s="100" t="s">
        <v>264</v>
      </c>
      <c r="E37" s="100" t="s">
        <v>265</v>
      </c>
    </row>
    <row r="38" spans="1:5" s="77" customFormat="1" ht="36" customHeight="1">
      <c r="A38" s="604">
        <v>1</v>
      </c>
      <c r="B38" s="76" t="s">
        <v>95</v>
      </c>
      <c r="C38" s="130">
        <v>70</v>
      </c>
      <c r="D38" s="130">
        <v>68</v>
      </c>
      <c r="E38" s="130">
        <v>66</v>
      </c>
    </row>
    <row r="39" spans="1:5" s="77" customFormat="1" ht="50.25" customHeight="1">
      <c r="A39" s="605"/>
      <c r="B39" s="78" t="s">
        <v>96</v>
      </c>
      <c r="C39" s="131"/>
      <c r="D39" s="131"/>
      <c r="E39" s="131"/>
    </row>
    <row r="40" spans="1:5" s="77" customFormat="1" ht="66">
      <c r="A40" s="80">
        <v>2</v>
      </c>
      <c r="B40" s="81" t="s">
        <v>97</v>
      </c>
      <c r="C40" s="82">
        <v>68</v>
      </c>
      <c r="D40" s="82">
        <v>66</v>
      </c>
      <c r="E40" s="83">
        <v>60</v>
      </c>
    </row>
    <row r="41" spans="1:5" s="77" customFormat="1" ht="16.5">
      <c r="A41" s="93"/>
      <c r="B41" s="85"/>
      <c r="C41" s="94"/>
      <c r="D41" s="94"/>
      <c r="E41" s="94"/>
    </row>
    <row r="42" spans="1:5" s="77" customFormat="1" ht="16.5">
      <c r="A42" s="109" t="s">
        <v>107</v>
      </c>
      <c r="B42" s="90" t="s">
        <v>108</v>
      </c>
      <c r="C42" s="89"/>
      <c r="D42" s="89"/>
      <c r="E42" s="89"/>
    </row>
    <row r="43" spans="1:5" s="77" customFormat="1" ht="16.5">
      <c r="A43" s="99" t="s">
        <v>267</v>
      </c>
      <c r="B43" s="100" t="s">
        <v>94</v>
      </c>
      <c r="C43" s="100" t="s">
        <v>263</v>
      </c>
      <c r="D43" s="100" t="s">
        <v>264</v>
      </c>
      <c r="E43" s="100" t="s">
        <v>265</v>
      </c>
    </row>
    <row r="44" spans="1:5" s="111" customFormat="1" ht="35.25" customHeight="1">
      <c r="A44" s="604">
        <v>1</v>
      </c>
      <c r="B44" s="110" t="s">
        <v>95</v>
      </c>
      <c r="C44" s="606">
        <v>7</v>
      </c>
      <c r="D44" s="606">
        <v>6</v>
      </c>
      <c r="E44" s="606">
        <v>5</v>
      </c>
    </row>
    <row r="45" spans="1:5" s="111" customFormat="1" ht="51.75" customHeight="1">
      <c r="A45" s="605"/>
      <c r="B45" s="78" t="s">
        <v>96</v>
      </c>
      <c r="C45" s="607"/>
      <c r="D45" s="607"/>
      <c r="E45" s="607"/>
    </row>
    <row r="46" spans="1:5" s="111" customFormat="1" ht="61.5" customHeight="1">
      <c r="A46" s="80">
        <v>2</v>
      </c>
      <c r="B46" s="81" t="s">
        <v>97</v>
      </c>
      <c r="C46" s="80">
        <v>7</v>
      </c>
      <c r="D46" s="80">
        <v>6</v>
      </c>
      <c r="E46" s="80">
        <v>5</v>
      </c>
    </row>
    <row r="47" spans="1:5" ht="15.75" customHeight="1">
      <c r="A47" s="112"/>
      <c r="B47" s="113"/>
      <c r="C47" s="114"/>
      <c r="D47" s="114"/>
      <c r="E47" s="114"/>
    </row>
    <row r="48" spans="1:5" ht="15.75">
      <c r="A48" s="115"/>
      <c r="B48" s="116"/>
      <c r="C48" s="117"/>
      <c r="D48" s="117"/>
      <c r="E48" s="117"/>
    </row>
    <row r="49" spans="1:5" ht="27" customHeight="1">
      <c r="A49" s="118" t="s">
        <v>109</v>
      </c>
      <c r="B49" s="118"/>
      <c r="C49" s="119"/>
      <c r="D49" s="119"/>
      <c r="E49" s="119"/>
    </row>
    <row r="50" spans="1:5" ht="27" customHeight="1">
      <c r="A50" s="118"/>
      <c r="B50" s="118" t="s">
        <v>110</v>
      </c>
      <c r="C50" s="119"/>
      <c r="D50" s="119"/>
      <c r="E50" s="119"/>
    </row>
    <row r="51" spans="1:5" ht="4.5" customHeight="1">
      <c r="A51" s="120"/>
      <c r="B51" s="121"/>
      <c r="C51" s="122"/>
      <c r="D51" s="122"/>
      <c r="E51" s="122"/>
    </row>
  </sheetData>
  <sheetProtection/>
  <mergeCells count="12">
    <mergeCell ref="C44:C45"/>
    <mergeCell ref="D44:D45"/>
    <mergeCell ref="C5:C6"/>
    <mergeCell ref="D5:D6"/>
    <mergeCell ref="E5:E6"/>
    <mergeCell ref="E44:E45"/>
    <mergeCell ref="A12:A13"/>
    <mergeCell ref="A18:A19"/>
    <mergeCell ref="A25:A26"/>
    <mergeCell ref="A5:A6"/>
    <mergeCell ref="A38:A39"/>
    <mergeCell ref="A44:A4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2"/>
  </sheetPr>
  <dimension ref="A1:U211"/>
  <sheetViews>
    <sheetView zoomScalePageLayoutView="0" workbookViewId="0" topLeftCell="A1">
      <selection activeCell="B11" sqref="B11"/>
    </sheetView>
  </sheetViews>
  <sheetFormatPr defaultColWidth="9.00390625" defaultRowHeight="15.75"/>
  <cols>
    <col min="1" max="1" width="5.25390625" style="13" customWidth="1"/>
    <col min="2" max="2" width="44.50390625" style="0" customWidth="1"/>
    <col min="3" max="3" width="10.125" style="4" customWidth="1"/>
    <col min="4" max="4" width="10.375" style="4" customWidth="1"/>
    <col min="5" max="5" width="9.00390625" style="4" customWidth="1"/>
    <col min="6" max="6" width="8.875" style="4" customWidth="1"/>
    <col min="7" max="7" width="8.375" style="4" customWidth="1"/>
    <col min="8" max="8" width="8.25390625" style="4" customWidth="1"/>
    <col min="9" max="9" width="6.75390625" style="4" customWidth="1"/>
    <col min="10" max="10" width="5.625" style="4" customWidth="1"/>
    <col min="11" max="11" width="6.125" style="4" customWidth="1"/>
    <col min="12" max="12" width="5.75390625" style="4" customWidth="1"/>
    <col min="13" max="13" width="5.50390625" style="4" customWidth="1"/>
    <col min="14" max="14" width="7.50390625" style="4" customWidth="1"/>
    <col min="15" max="15" width="11.00390625" style="0" customWidth="1"/>
  </cols>
  <sheetData>
    <row r="1" spans="1:14" ht="45" customHeight="1">
      <c r="A1" s="511" t="s">
        <v>215</v>
      </c>
      <c r="B1" s="511"/>
      <c r="C1" s="511"/>
      <c r="D1" s="511"/>
      <c r="E1" s="511"/>
      <c r="F1" s="511"/>
      <c r="G1" s="191"/>
      <c r="H1" s="134"/>
      <c r="I1" s="134"/>
      <c r="J1"/>
      <c r="K1"/>
      <c r="L1"/>
      <c r="M1"/>
      <c r="N1"/>
    </row>
    <row r="2" spans="1:14" ht="21.75" customHeight="1">
      <c r="A2" s="513" t="s">
        <v>216</v>
      </c>
      <c r="B2" s="513"/>
      <c r="C2" s="513"/>
      <c r="D2" s="513"/>
      <c r="E2" s="513"/>
      <c r="F2" s="513"/>
      <c r="G2" s="513"/>
      <c r="H2"/>
      <c r="I2"/>
      <c r="J2"/>
      <c r="K2"/>
      <c r="L2"/>
      <c r="M2"/>
      <c r="N2"/>
    </row>
    <row r="3" spans="1:14" ht="19.5" customHeight="1">
      <c r="A3" s="503" t="s">
        <v>239</v>
      </c>
      <c r="B3" s="503"/>
      <c r="C3" s="503"/>
      <c r="D3" s="503"/>
      <c r="E3" s="503"/>
      <c r="F3" s="503"/>
      <c r="G3" s="190"/>
      <c r="H3"/>
      <c r="I3"/>
      <c r="J3"/>
      <c r="K3"/>
      <c r="L3"/>
      <c r="M3"/>
      <c r="N3"/>
    </row>
    <row r="4" spans="1:6" s="3" customFormat="1" ht="36.75" customHeight="1">
      <c r="A4" s="15"/>
      <c r="B4" s="15" t="s">
        <v>321</v>
      </c>
      <c r="C4" s="15" t="s">
        <v>263</v>
      </c>
      <c r="D4" s="15" t="s">
        <v>264</v>
      </c>
      <c r="E4" s="15" t="s">
        <v>265</v>
      </c>
      <c r="F4" s="15" t="s">
        <v>266</v>
      </c>
    </row>
    <row r="5" spans="1:14" ht="33" customHeight="1">
      <c r="A5" s="18" t="s">
        <v>301</v>
      </c>
      <c r="B5" s="11" t="s">
        <v>302</v>
      </c>
      <c r="C5" s="12"/>
      <c r="D5" s="12"/>
      <c r="E5" s="12"/>
      <c r="F5" s="12"/>
      <c r="G5"/>
      <c r="H5"/>
      <c r="I5"/>
      <c r="J5"/>
      <c r="K5"/>
      <c r="L5"/>
      <c r="M5"/>
      <c r="N5"/>
    </row>
    <row r="6" spans="1:21" s="1" customFormat="1" ht="21.75" customHeight="1">
      <c r="A6" s="20">
        <v>1</v>
      </c>
      <c r="B6" s="14" t="s">
        <v>52</v>
      </c>
      <c r="C6" s="21"/>
      <c r="D6" s="21"/>
      <c r="E6" s="21"/>
      <c r="F6" s="21"/>
      <c r="G6" s="2"/>
      <c r="H6" s="2"/>
      <c r="I6" s="2"/>
      <c r="J6" s="2"/>
      <c r="K6" s="2"/>
      <c r="L6" s="2"/>
      <c r="M6" s="2"/>
      <c r="N6" s="2"/>
      <c r="O6" s="2"/>
      <c r="P6" s="2"/>
      <c r="Q6" s="2"/>
      <c r="R6" s="2"/>
      <c r="S6" s="2"/>
      <c r="T6" s="2"/>
      <c r="U6" s="2"/>
    </row>
    <row r="7" spans="1:21" s="3" customFormat="1" ht="65.25" customHeight="1">
      <c r="A7" s="31" t="s">
        <v>324</v>
      </c>
      <c r="B7" s="10" t="s">
        <v>403</v>
      </c>
      <c r="C7" s="42">
        <v>19700</v>
      </c>
      <c r="D7" s="42">
        <v>10200</v>
      </c>
      <c r="E7" s="8"/>
      <c r="F7" s="6"/>
      <c r="G7" s="5"/>
      <c r="H7" s="5"/>
      <c r="I7" s="5"/>
      <c r="J7" s="5"/>
      <c r="K7" s="5"/>
      <c r="L7" s="5"/>
      <c r="M7" s="5"/>
      <c r="N7" s="5"/>
      <c r="O7" s="5"/>
      <c r="P7" s="5"/>
      <c r="Q7" s="5"/>
      <c r="R7" s="5"/>
      <c r="S7" s="5"/>
      <c r="T7" s="5"/>
      <c r="U7" s="5"/>
    </row>
    <row r="8" spans="1:6" s="3" customFormat="1" ht="69.75" customHeight="1">
      <c r="A8" s="31" t="s">
        <v>325</v>
      </c>
      <c r="B8" s="10" t="s">
        <v>53</v>
      </c>
      <c r="C8" s="42">
        <v>16200</v>
      </c>
      <c r="D8" s="42">
        <v>7200</v>
      </c>
      <c r="E8" s="8"/>
      <c r="F8" s="6"/>
    </row>
    <row r="9" spans="1:6" s="3" customFormat="1" ht="83.25" customHeight="1">
      <c r="A9" s="31" t="s">
        <v>326</v>
      </c>
      <c r="B9" s="10" t="s">
        <v>54</v>
      </c>
      <c r="C9" s="42">
        <v>13600</v>
      </c>
      <c r="D9" s="42">
        <v>5500</v>
      </c>
      <c r="E9" s="8"/>
      <c r="F9" s="6"/>
    </row>
    <row r="10" spans="1:6" s="3" customFormat="1" ht="45.75" customHeight="1">
      <c r="A10" s="31" t="s">
        <v>327</v>
      </c>
      <c r="B10" s="10" t="s">
        <v>402</v>
      </c>
      <c r="C10" s="42">
        <v>16200</v>
      </c>
      <c r="D10" s="42">
        <v>6600</v>
      </c>
      <c r="E10" s="8"/>
      <c r="F10" s="6"/>
    </row>
    <row r="11" spans="1:6" s="3" customFormat="1" ht="82.5" customHeight="1">
      <c r="A11" s="31" t="s">
        <v>328</v>
      </c>
      <c r="B11" s="10" t="s">
        <v>404</v>
      </c>
      <c r="C11" s="42">
        <v>13500</v>
      </c>
      <c r="D11" s="42">
        <v>5800</v>
      </c>
      <c r="E11" s="8"/>
      <c r="F11" s="6"/>
    </row>
    <row r="12" spans="1:6" s="3" customFormat="1" ht="43.5" customHeight="1">
      <c r="A12" s="31" t="s">
        <v>329</v>
      </c>
      <c r="B12" s="10" t="s">
        <v>394</v>
      </c>
      <c r="C12" s="42">
        <v>10000</v>
      </c>
      <c r="D12" s="42">
        <v>4500</v>
      </c>
      <c r="E12" s="8"/>
      <c r="F12" s="6"/>
    </row>
    <row r="13" spans="1:6" s="3" customFormat="1" ht="71.25" customHeight="1">
      <c r="A13" s="31" t="s">
        <v>330</v>
      </c>
      <c r="B13" s="10" t="s">
        <v>55</v>
      </c>
      <c r="C13" s="42">
        <v>10000</v>
      </c>
      <c r="D13" s="42">
        <v>5000</v>
      </c>
      <c r="E13" s="9">
        <v>2500</v>
      </c>
      <c r="F13" s="6"/>
    </row>
    <row r="14" spans="1:6" s="3" customFormat="1" ht="73.5" customHeight="1">
      <c r="A14" s="31" t="s">
        <v>331</v>
      </c>
      <c r="B14" s="10" t="s">
        <v>11</v>
      </c>
      <c r="C14" s="42">
        <v>7000</v>
      </c>
      <c r="D14" s="42">
        <v>3500</v>
      </c>
      <c r="E14" s="9">
        <v>2000</v>
      </c>
      <c r="F14" s="6"/>
    </row>
    <row r="15" spans="1:6" s="3" customFormat="1" ht="70.5" customHeight="1">
      <c r="A15" s="31" t="s">
        <v>332</v>
      </c>
      <c r="B15" s="10" t="s">
        <v>12</v>
      </c>
      <c r="C15" s="65">
        <v>5000</v>
      </c>
      <c r="D15" s="42">
        <v>2500</v>
      </c>
      <c r="E15" s="9">
        <v>1500</v>
      </c>
      <c r="F15" s="6"/>
    </row>
    <row r="16" spans="1:6" s="1" customFormat="1" ht="18" customHeight="1">
      <c r="A16" s="20">
        <v>2</v>
      </c>
      <c r="B16" s="14" t="s">
        <v>273</v>
      </c>
      <c r="C16" s="42"/>
      <c r="D16" s="42"/>
      <c r="E16" s="9"/>
      <c r="F16" s="47"/>
    </row>
    <row r="17" spans="1:14" ht="42.75" customHeight="1">
      <c r="A17" s="31" t="s">
        <v>335</v>
      </c>
      <c r="B17" s="10" t="s">
        <v>405</v>
      </c>
      <c r="C17" s="42">
        <v>19700</v>
      </c>
      <c r="D17" s="42">
        <v>8500</v>
      </c>
      <c r="E17" s="9"/>
      <c r="F17" s="47"/>
      <c r="G17"/>
      <c r="H17"/>
      <c r="I17"/>
      <c r="J17"/>
      <c r="K17"/>
      <c r="L17"/>
      <c r="M17"/>
      <c r="N17"/>
    </row>
    <row r="18" spans="1:14" ht="59.25" customHeight="1">
      <c r="A18" s="31" t="s">
        <v>336</v>
      </c>
      <c r="B18" s="10" t="s">
        <v>395</v>
      </c>
      <c r="C18" s="42">
        <v>14950</v>
      </c>
      <c r="D18" s="42">
        <v>7500</v>
      </c>
      <c r="E18" s="9"/>
      <c r="F18" s="47"/>
      <c r="G18"/>
      <c r="H18"/>
      <c r="I18"/>
      <c r="J18"/>
      <c r="K18"/>
      <c r="L18"/>
      <c r="M18"/>
      <c r="N18"/>
    </row>
    <row r="19" spans="1:6" s="1" customFormat="1" ht="18.75" customHeight="1">
      <c r="A19" s="20">
        <v>3</v>
      </c>
      <c r="B19" s="14" t="s">
        <v>272</v>
      </c>
      <c r="C19" s="42"/>
      <c r="D19" s="42"/>
      <c r="E19" s="9"/>
      <c r="F19" s="47"/>
    </row>
    <row r="20" spans="1:6" s="33" customFormat="1" ht="52.5" customHeight="1">
      <c r="A20" s="32" t="s">
        <v>337</v>
      </c>
      <c r="B20" s="10" t="s">
        <v>91</v>
      </c>
      <c r="C20" s="42">
        <v>11400</v>
      </c>
      <c r="D20" s="42">
        <v>4800</v>
      </c>
      <c r="E20" s="9"/>
      <c r="F20" s="47"/>
    </row>
    <row r="21" spans="1:14" ht="56.25" customHeight="1">
      <c r="A21" s="31" t="s">
        <v>338</v>
      </c>
      <c r="B21" s="10" t="s">
        <v>45</v>
      </c>
      <c r="C21" s="42">
        <v>8200</v>
      </c>
      <c r="D21" s="42">
        <v>3600</v>
      </c>
      <c r="E21" s="9"/>
      <c r="F21" s="47"/>
      <c r="G21"/>
      <c r="H21"/>
      <c r="I21"/>
      <c r="J21"/>
      <c r="K21"/>
      <c r="L21"/>
      <c r="M21"/>
      <c r="N21"/>
    </row>
    <row r="22" spans="1:6" s="1" customFormat="1" ht="25.5" customHeight="1">
      <c r="A22" s="20">
        <v>4</v>
      </c>
      <c r="B22" s="14" t="s">
        <v>271</v>
      </c>
      <c r="C22" s="42"/>
      <c r="D22" s="42"/>
      <c r="E22" s="9"/>
      <c r="F22" s="47"/>
    </row>
    <row r="23" spans="1:14" ht="67.5" customHeight="1">
      <c r="A23" s="31" t="s">
        <v>339</v>
      </c>
      <c r="B23" s="10" t="s">
        <v>123</v>
      </c>
      <c r="C23" s="42">
        <v>8200</v>
      </c>
      <c r="D23" s="42">
        <v>4200</v>
      </c>
      <c r="E23" s="9"/>
      <c r="F23" s="47"/>
      <c r="G23"/>
      <c r="H23"/>
      <c r="I23"/>
      <c r="J23"/>
      <c r="K23"/>
      <c r="L23"/>
      <c r="M23"/>
      <c r="N23"/>
    </row>
    <row r="24" spans="1:6" s="129" customFormat="1" ht="67.5" customHeight="1">
      <c r="A24" s="138" t="s">
        <v>340</v>
      </c>
      <c r="B24" s="49" t="s">
        <v>124</v>
      </c>
      <c r="C24" s="68">
        <v>7150</v>
      </c>
      <c r="D24" s="68">
        <v>3850</v>
      </c>
      <c r="E24" s="139"/>
      <c r="F24" s="140"/>
    </row>
    <row r="25" spans="1:14" ht="59.25" customHeight="1">
      <c r="A25" s="31" t="s">
        <v>341</v>
      </c>
      <c r="B25" s="10" t="s">
        <v>13</v>
      </c>
      <c r="C25" s="42">
        <v>5150</v>
      </c>
      <c r="D25" s="42">
        <v>2200</v>
      </c>
      <c r="E25" s="9"/>
      <c r="F25" s="47"/>
      <c r="G25"/>
      <c r="H25"/>
      <c r="I25"/>
      <c r="J25"/>
      <c r="K25"/>
      <c r="L25"/>
      <c r="M25"/>
      <c r="N25"/>
    </row>
    <row r="26" spans="1:14" ht="71.25" customHeight="1">
      <c r="A26" s="31" t="s">
        <v>342</v>
      </c>
      <c r="B26" s="10" t="s">
        <v>41</v>
      </c>
      <c r="C26" s="42">
        <v>7200</v>
      </c>
      <c r="D26" s="42">
        <v>2900</v>
      </c>
      <c r="E26" s="9"/>
      <c r="F26" s="47"/>
      <c r="G26"/>
      <c r="H26"/>
      <c r="I26"/>
      <c r="J26"/>
      <c r="K26"/>
      <c r="L26"/>
      <c r="M26"/>
      <c r="N26"/>
    </row>
    <row r="27" spans="1:14" ht="53.25" customHeight="1">
      <c r="A27" s="31" t="s">
        <v>125</v>
      </c>
      <c r="B27" s="10" t="s">
        <v>42</v>
      </c>
      <c r="C27" s="42">
        <v>6000</v>
      </c>
      <c r="D27" s="42">
        <v>2600</v>
      </c>
      <c r="E27" s="9">
        <v>1300</v>
      </c>
      <c r="F27" s="47"/>
      <c r="G27"/>
      <c r="H27"/>
      <c r="I27"/>
      <c r="J27"/>
      <c r="K27"/>
      <c r="L27"/>
      <c r="M27"/>
      <c r="N27"/>
    </row>
    <row r="28" spans="1:6" s="147" customFormat="1" ht="23.25" customHeight="1">
      <c r="A28" s="141">
        <v>5</v>
      </c>
      <c r="B28" s="142" t="s">
        <v>270</v>
      </c>
      <c r="C28" s="143"/>
      <c r="D28" s="143"/>
      <c r="E28" s="144"/>
      <c r="F28" s="145"/>
    </row>
    <row r="29" spans="1:14" ht="42.75" customHeight="1">
      <c r="A29" s="31" t="s">
        <v>343</v>
      </c>
      <c r="B29" s="10" t="s">
        <v>241</v>
      </c>
      <c r="C29" s="42">
        <v>14950</v>
      </c>
      <c r="D29" s="42">
        <v>7700</v>
      </c>
      <c r="E29" s="9"/>
      <c r="F29" s="47"/>
      <c r="G29"/>
      <c r="H29"/>
      <c r="I29"/>
      <c r="J29"/>
      <c r="K29"/>
      <c r="L29"/>
      <c r="M29"/>
      <c r="N29"/>
    </row>
    <row r="30" spans="1:14" ht="46.5" customHeight="1">
      <c r="A30" s="31" t="s">
        <v>344</v>
      </c>
      <c r="B30" s="10" t="s">
        <v>242</v>
      </c>
      <c r="C30" s="42">
        <v>12500</v>
      </c>
      <c r="D30" s="42">
        <v>5300</v>
      </c>
      <c r="E30" s="9"/>
      <c r="F30" s="47"/>
      <c r="G30"/>
      <c r="H30"/>
      <c r="I30"/>
      <c r="J30"/>
      <c r="K30"/>
      <c r="L30"/>
      <c r="M30"/>
      <c r="N30"/>
    </row>
    <row r="31" spans="1:6" s="1" customFormat="1" ht="19.5" customHeight="1">
      <c r="A31" s="20">
        <v>6</v>
      </c>
      <c r="B31" s="14" t="s">
        <v>269</v>
      </c>
      <c r="C31" s="42"/>
      <c r="D31" s="42"/>
      <c r="E31" s="9"/>
      <c r="F31" s="47"/>
    </row>
    <row r="32" spans="1:14" ht="40.5" customHeight="1">
      <c r="A32" s="20"/>
      <c r="B32" s="10" t="s">
        <v>90</v>
      </c>
      <c r="C32" s="42">
        <v>12650</v>
      </c>
      <c r="D32" s="42"/>
      <c r="E32" s="9"/>
      <c r="F32" s="47"/>
      <c r="G32"/>
      <c r="H32"/>
      <c r="I32"/>
      <c r="J32"/>
      <c r="K32"/>
      <c r="L32"/>
      <c r="M32"/>
      <c r="N32"/>
    </row>
    <row r="33" spans="1:6" s="157" customFormat="1" ht="19.5" customHeight="1">
      <c r="A33" s="152">
        <v>7</v>
      </c>
      <c r="B33" s="153" t="s">
        <v>126</v>
      </c>
      <c r="C33" s="154"/>
      <c r="D33" s="154"/>
      <c r="E33" s="155"/>
      <c r="F33" s="156"/>
    </row>
    <row r="34" spans="1:14" ht="42.75" customHeight="1">
      <c r="A34" s="161" t="s">
        <v>127</v>
      </c>
      <c r="B34" s="10" t="s">
        <v>89</v>
      </c>
      <c r="C34" s="42">
        <v>12200</v>
      </c>
      <c r="D34" s="42">
        <v>5300</v>
      </c>
      <c r="E34" s="9"/>
      <c r="F34" s="47"/>
      <c r="G34"/>
      <c r="H34"/>
      <c r="I34"/>
      <c r="J34"/>
      <c r="K34"/>
      <c r="L34"/>
      <c r="M34"/>
      <c r="N34"/>
    </row>
    <row r="35" spans="1:6" s="160" customFormat="1" ht="42.75" customHeight="1">
      <c r="A35" s="162" t="s">
        <v>128</v>
      </c>
      <c r="B35" s="159" t="s">
        <v>129</v>
      </c>
      <c r="C35" s="154">
        <v>7000</v>
      </c>
      <c r="D35" s="154">
        <v>3500</v>
      </c>
      <c r="E35" s="155"/>
      <c r="F35" s="156"/>
    </row>
    <row r="36" spans="1:6" s="1" customFormat="1" ht="19.5" customHeight="1">
      <c r="A36" s="20">
        <v>8</v>
      </c>
      <c r="B36" s="14" t="s">
        <v>275</v>
      </c>
      <c r="C36" s="42"/>
      <c r="D36" s="42"/>
      <c r="E36" s="9"/>
      <c r="F36" s="47"/>
    </row>
    <row r="37" spans="1:6" s="3" customFormat="1" ht="54.75" customHeight="1">
      <c r="A37" s="20"/>
      <c r="B37" s="10" t="s">
        <v>14</v>
      </c>
      <c r="C37" s="42">
        <v>5200</v>
      </c>
      <c r="D37" s="42">
        <v>2950</v>
      </c>
      <c r="E37" s="9">
        <v>1400</v>
      </c>
      <c r="F37" s="47">
        <v>680</v>
      </c>
    </row>
    <row r="38" spans="1:6" s="1" customFormat="1" ht="18.75" customHeight="1">
      <c r="A38" s="20">
        <v>9</v>
      </c>
      <c r="B38" s="14" t="s">
        <v>277</v>
      </c>
      <c r="C38" s="42"/>
      <c r="D38" s="42"/>
      <c r="E38" s="9"/>
      <c r="F38" s="47"/>
    </row>
    <row r="39" spans="1:6" s="3" customFormat="1" ht="44.25" customHeight="1">
      <c r="A39" s="20"/>
      <c r="B39" s="10" t="s">
        <v>88</v>
      </c>
      <c r="C39" s="42">
        <v>5300</v>
      </c>
      <c r="D39" s="42">
        <v>3000</v>
      </c>
      <c r="E39" s="9">
        <v>1450</v>
      </c>
      <c r="F39" s="47">
        <v>700</v>
      </c>
    </row>
    <row r="40" spans="1:6" s="1" customFormat="1" ht="18.75" customHeight="1">
      <c r="A40" s="20">
        <v>10</v>
      </c>
      <c r="B40" s="14" t="s">
        <v>276</v>
      </c>
      <c r="C40" s="42"/>
      <c r="D40" s="42"/>
      <c r="E40" s="9"/>
      <c r="F40" s="47"/>
    </row>
    <row r="41" spans="1:14" ht="46.5" customHeight="1">
      <c r="A41" s="20"/>
      <c r="B41" s="10" t="s">
        <v>87</v>
      </c>
      <c r="C41" s="42">
        <v>8000</v>
      </c>
      <c r="D41" s="42">
        <v>3600</v>
      </c>
      <c r="E41" s="9"/>
      <c r="F41" s="47"/>
      <c r="G41"/>
      <c r="H41"/>
      <c r="I41"/>
      <c r="J41"/>
      <c r="K41"/>
      <c r="L41"/>
      <c r="M41"/>
      <c r="N41"/>
    </row>
    <row r="42" spans="1:14" ht="62.25" customHeight="1">
      <c r="A42" s="24">
        <v>11</v>
      </c>
      <c r="B42" s="14" t="s">
        <v>396</v>
      </c>
      <c r="C42" s="42">
        <v>6700</v>
      </c>
      <c r="D42" s="42">
        <v>3000</v>
      </c>
      <c r="E42" s="9"/>
      <c r="F42" s="47"/>
      <c r="G42"/>
      <c r="H42"/>
      <c r="I42"/>
      <c r="J42"/>
      <c r="K42"/>
      <c r="L42"/>
      <c r="M42"/>
      <c r="N42"/>
    </row>
    <row r="43" spans="1:6" s="1" customFormat="1" ht="18" customHeight="1">
      <c r="A43" s="20">
        <v>12</v>
      </c>
      <c r="B43" s="14" t="s">
        <v>278</v>
      </c>
      <c r="C43" s="42"/>
      <c r="D43" s="42"/>
      <c r="E43" s="9"/>
      <c r="F43" s="47"/>
    </row>
    <row r="44" spans="1:14" ht="38.25" customHeight="1">
      <c r="A44" s="31" t="s">
        <v>345</v>
      </c>
      <c r="B44" s="10" t="s">
        <v>86</v>
      </c>
      <c r="C44" s="42">
        <v>8000</v>
      </c>
      <c r="D44" s="42">
        <v>3600</v>
      </c>
      <c r="E44" s="9"/>
      <c r="F44" s="47"/>
      <c r="G44"/>
      <c r="H44"/>
      <c r="I44"/>
      <c r="J44"/>
      <c r="K44"/>
      <c r="L44"/>
      <c r="M44"/>
      <c r="N44"/>
    </row>
    <row r="45" spans="1:14" ht="66.75" customHeight="1">
      <c r="A45" s="31" t="s">
        <v>346</v>
      </c>
      <c r="B45" s="10" t="s">
        <v>130</v>
      </c>
      <c r="C45" s="42">
        <v>6000</v>
      </c>
      <c r="D45" s="42">
        <v>3800</v>
      </c>
      <c r="E45" s="9"/>
      <c r="F45" s="47"/>
      <c r="G45"/>
      <c r="H45"/>
      <c r="I45"/>
      <c r="J45"/>
      <c r="K45"/>
      <c r="L45"/>
      <c r="M45"/>
      <c r="N45"/>
    </row>
    <row r="46" spans="1:6" s="57" customFormat="1" ht="54.75" customHeight="1">
      <c r="A46" s="54" t="s">
        <v>347</v>
      </c>
      <c r="B46" s="55" t="s">
        <v>56</v>
      </c>
      <c r="C46" s="42">
        <v>6900</v>
      </c>
      <c r="D46" s="42">
        <v>3000</v>
      </c>
      <c r="E46" s="9">
        <v>1400</v>
      </c>
      <c r="F46" s="47">
        <v>700</v>
      </c>
    </row>
    <row r="47" spans="1:14" ht="78.75" customHeight="1">
      <c r="A47" s="31" t="s">
        <v>348</v>
      </c>
      <c r="B47" s="55" t="s">
        <v>57</v>
      </c>
      <c r="C47" s="42">
        <v>6000</v>
      </c>
      <c r="D47" s="42">
        <v>2150</v>
      </c>
      <c r="E47" s="9">
        <v>1050</v>
      </c>
      <c r="F47" s="47">
        <v>520</v>
      </c>
      <c r="G47"/>
      <c r="H47"/>
      <c r="I47"/>
      <c r="J47"/>
      <c r="K47"/>
      <c r="L47"/>
      <c r="M47"/>
      <c r="N47"/>
    </row>
    <row r="48" spans="1:14" ht="67.5" customHeight="1">
      <c r="A48" s="31" t="s">
        <v>349</v>
      </c>
      <c r="B48" s="55" t="s">
        <v>58</v>
      </c>
      <c r="C48" s="42">
        <v>4600</v>
      </c>
      <c r="D48" s="42">
        <v>3000</v>
      </c>
      <c r="E48" s="9">
        <v>1400</v>
      </c>
      <c r="F48" s="47">
        <v>700</v>
      </c>
      <c r="G48"/>
      <c r="H48"/>
      <c r="I48"/>
      <c r="J48"/>
      <c r="K48"/>
      <c r="L48"/>
      <c r="M48"/>
      <c r="N48"/>
    </row>
    <row r="49" spans="1:14" ht="46.5" customHeight="1">
      <c r="A49" s="31" t="s">
        <v>350</v>
      </c>
      <c r="B49" s="55" t="s">
        <v>47</v>
      </c>
      <c r="C49" s="42">
        <v>3600</v>
      </c>
      <c r="D49" s="42">
        <v>1500</v>
      </c>
      <c r="E49" s="9"/>
      <c r="F49" s="47"/>
      <c r="G49"/>
      <c r="H49"/>
      <c r="I49"/>
      <c r="J49"/>
      <c r="K49"/>
      <c r="L49"/>
      <c r="M49"/>
      <c r="N49"/>
    </row>
    <row r="50" spans="1:14" ht="39.75" customHeight="1">
      <c r="A50" s="31" t="s">
        <v>351</v>
      </c>
      <c r="B50" s="10" t="s">
        <v>279</v>
      </c>
      <c r="C50" s="42">
        <v>2100</v>
      </c>
      <c r="D50" s="42">
        <v>1100</v>
      </c>
      <c r="E50" s="9">
        <v>550</v>
      </c>
      <c r="F50" s="47">
        <v>330</v>
      </c>
      <c r="G50"/>
      <c r="H50"/>
      <c r="I50"/>
      <c r="J50"/>
      <c r="K50"/>
      <c r="L50"/>
      <c r="M50"/>
      <c r="N50"/>
    </row>
    <row r="51" spans="1:14" ht="39.75" customHeight="1">
      <c r="A51" s="31" t="s">
        <v>131</v>
      </c>
      <c r="B51" s="158" t="s">
        <v>132</v>
      </c>
      <c r="C51" s="42">
        <v>3600</v>
      </c>
      <c r="D51" s="42">
        <v>1500</v>
      </c>
      <c r="E51" s="9"/>
      <c r="F51" s="47"/>
      <c r="G51"/>
      <c r="H51"/>
      <c r="I51"/>
      <c r="J51"/>
      <c r="K51"/>
      <c r="L51"/>
      <c r="M51"/>
      <c r="N51"/>
    </row>
    <row r="52" spans="1:6" s="1" customFormat="1" ht="23.25" customHeight="1">
      <c r="A52" s="20">
        <v>13</v>
      </c>
      <c r="B52" s="14" t="s">
        <v>282</v>
      </c>
      <c r="C52" s="42"/>
      <c r="D52" s="42"/>
      <c r="E52" s="9"/>
      <c r="F52" s="47"/>
    </row>
    <row r="53" spans="1:14" ht="48.75" customHeight="1">
      <c r="A53" s="20"/>
      <c r="B53" s="10" t="s">
        <v>280</v>
      </c>
      <c r="C53" s="42">
        <v>4000</v>
      </c>
      <c r="D53" s="42"/>
      <c r="E53" s="9"/>
      <c r="F53" s="47"/>
      <c r="G53"/>
      <c r="H53"/>
      <c r="I53"/>
      <c r="J53"/>
      <c r="K53"/>
      <c r="L53"/>
      <c r="M53"/>
      <c r="N53"/>
    </row>
    <row r="54" spans="1:6" s="1" customFormat="1" ht="23.25" customHeight="1">
      <c r="A54" s="20">
        <v>14</v>
      </c>
      <c r="B54" s="14" t="s">
        <v>281</v>
      </c>
      <c r="C54" s="42"/>
      <c r="D54" s="42"/>
      <c r="E54" s="9"/>
      <c r="F54" s="47"/>
    </row>
    <row r="55" spans="1:14" ht="43.5" customHeight="1">
      <c r="A55" s="31" t="s">
        <v>353</v>
      </c>
      <c r="B55" s="10" t="s">
        <v>85</v>
      </c>
      <c r="C55" s="42">
        <v>14950</v>
      </c>
      <c r="D55" s="42">
        <v>7400</v>
      </c>
      <c r="E55" s="9"/>
      <c r="F55" s="47"/>
      <c r="G55"/>
      <c r="H55"/>
      <c r="I55"/>
      <c r="J55"/>
      <c r="K55"/>
      <c r="L55"/>
      <c r="M55"/>
      <c r="N55"/>
    </row>
    <row r="56" spans="1:14" ht="46.5" customHeight="1">
      <c r="A56" s="31" t="s">
        <v>354</v>
      </c>
      <c r="B56" s="10" t="s">
        <v>406</v>
      </c>
      <c r="C56" s="42">
        <v>3700</v>
      </c>
      <c r="D56" s="42">
        <v>1900</v>
      </c>
      <c r="E56" s="9"/>
      <c r="F56" s="47"/>
      <c r="G56"/>
      <c r="H56"/>
      <c r="I56"/>
      <c r="J56"/>
      <c r="K56"/>
      <c r="L56"/>
      <c r="M56"/>
      <c r="N56"/>
    </row>
    <row r="57" spans="1:6" s="3" customFormat="1" ht="20.25" customHeight="1">
      <c r="A57" s="20">
        <v>15</v>
      </c>
      <c r="B57" s="14" t="s">
        <v>399</v>
      </c>
      <c r="C57" s="42"/>
      <c r="D57" s="42"/>
      <c r="E57" s="9"/>
      <c r="F57" s="47"/>
    </row>
    <row r="58" spans="1:6" s="3" customFormat="1" ht="58.5" customHeight="1">
      <c r="A58" s="31" t="s">
        <v>355</v>
      </c>
      <c r="B58" s="10" t="s">
        <v>407</v>
      </c>
      <c r="C58" s="42">
        <v>7900</v>
      </c>
      <c r="D58" s="42">
        <v>3800</v>
      </c>
      <c r="E58" s="9"/>
      <c r="F58" s="47"/>
    </row>
    <row r="59" spans="1:14" ht="46.5" customHeight="1">
      <c r="A59" s="31" t="s">
        <v>356</v>
      </c>
      <c r="B59" s="10" t="s">
        <v>59</v>
      </c>
      <c r="C59" s="42">
        <v>3800</v>
      </c>
      <c r="D59" s="42">
        <v>1900</v>
      </c>
      <c r="E59" s="9"/>
      <c r="F59" s="47"/>
      <c r="G59"/>
      <c r="H59"/>
      <c r="I59"/>
      <c r="J59"/>
      <c r="K59"/>
      <c r="L59"/>
      <c r="M59"/>
      <c r="N59"/>
    </row>
    <row r="60" spans="1:14" ht="38.25" customHeight="1">
      <c r="A60" s="31" t="s">
        <v>357</v>
      </c>
      <c r="B60" s="10" t="s">
        <v>408</v>
      </c>
      <c r="C60" s="42">
        <v>3800</v>
      </c>
      <c r="D60" s="42">
        <v>1900</v>
      </c>
      <c r="E60" s="9"/>
      <c r="F60" s="47"/>
      <c r="G60"/>
      <c r="H60"/>
      <c r="I60"/>
      <c r="J60"/>
      <c r="K60"/>
      <c r="L60"/>
      <c r="M60"/>
      <c r="N60"/>
    </row>
    <row r="61" spans="1:6" s="177" customFormat="1" ht="19.5" customHeight="1">
      <c r="A61" s="148">
        <v>16</v>
      </c>
      <c r="B61" s="149" t="s">
        <v>352</v>
      </c>
      <c r="C61" s="150"/>
      <c r="D61" s="150"/>
      <c r="E61" s="151"/>
      <c r="F61" s="176"/>
    </row>
    <row r="62" spans="1:14" ht="39" customHeight="1">
      <c r="A62" s="20"/>
      <c r="B62" s="10" t="s">
        <v>283</v>
      </c>
      <c r="C62" s="42">
        <v>7590</v>
      </c>
      <c r="D62" s="42">
        <v>2450</v>
      </c>
      <c r="E62" s="9"/>
      <c r="F62" s="47"/>
      <c r="G62"/>
      <c r="H62"/>
      <c r="I62"/>
      <c r="J62"/>
      <c r="K62"/>
      <c r="L62"/>
      <c r="M62"/>
      <c r="N62"/>
    </row>
    <row r="63" spans="1:14" ht="19.5" customHeight="1">
      <c r="A63" s="20">
        <v>17</v>
      </c>
      <c r="B63" s="14" t="s">
        <v>284</v>
      </c>
      <c r="C63" s="42"/>
      <c r="D63" s="42"/>
      <c r="E63" s="9"/>
      <c r="F63" s="47"/>
      <c r="G63"/>
      <c r="H63"/>
      <c r="I63"/>
      <c r="J63"/>
      <c r="K63"/>
      <c r="L63"/>
      <c r="M63"/>
      <c r="N63"/>
    </row>
    <row r="64" spans="1:14" ht="41.25" customHeight="1">
      <c r="A64" s="20"/>
      <c r="B64" s="10" t="s">
        <v>409</v>
      </c>
      <c r="C64" s="42">
        <v>4400</v>
      </c>
      <c r="D64" s="42">
        <v>2150</v>
      </c>
      <c r="E64" s="9">
        <v>1400</v>
      </c>
      <c r="F64" s="47"/>
      <c r="G64"/>
      <c r="H64"/>
      <c r="I64"/>
      <c r="J64"/>
      <c r="K64"/>
      <c r="L64"/>
      <c r="M64"/>
      <c r="N64"/>
    </row>
    <row r="65" spans="1:6" s="1" customFormat="1" ht="25.5" customHeight="1">
      <c r="A65" s="20">
        <v>18</v>
      </c>
      <c r="B65" s="14" t="s">
        <v>285</v>
      </c>
      <c r="C65" s="42"/>
      <c r="D65" s="42"/>
      <c r="E65" s="9"/>
      <c r="F65" s="47"/>
    </row>
    <row r="66" spans="1:14" ht="36.75" customHeight="1">
      <c r="A66" s="20"/>
      <c r="B66" s="10" t="s">
        <v>398</v>
      </c>
      <c r="C66" s="42">
        <v>4600</v>
      </c>
      <c r="D66" s="42">
        <v>2700</v>
      </c>
      <c r="E66" s="9"/>
      <c r="F66" s="47"/>
      <c r="G66"/>
      <c r="H66"/>
      <c r="I66"/>
      <c r="J66"/>
      <c r="K66"/>
      <c r="L66"/>
      <c r="M66"/>
      <c r="N66"/>
    </row>
    <row r="67" spans="1:6" s="1" customFormat="1" ht="44.25" customHeight="1">
      <c r="A67" s="20">
        <v>19</v>
      </c>
      <c r="B67" s="14" t="s">
        <v>60</v>
      </c>
      <c r="C67" s="42"/>
      <c r="D67" s="42"/>
      <c r="E67" s="9"/>
      <c r="F67" s="47"/>
    </row>
    <row r="68" spans="1:14" ht="30.75" customHeight="1">
      <c r="A68" s="31" t="s">
        <v>358</v>
      </c>
      <c r="B68" s="10" t="s">
        <v>312</v>
      </c>
      <c r="C68" s="42">
        <v>3400</v>
      </c>
      <c r="D68" s="42">
        <v>2000</v>
      </c>
      <c r="E68" s="9">
        <v>850</v>
      </c>
      <c r="F68" s="47"/>
      <c r="G68"/>
      <c r="H68"/>
      <c r="I68"/>
      <c r="J68"/>
      <c r="K68"/>
      <c r="L68"/>
      <c r="M68"/>
      <c r="N68"/>
    </row>
    <row r="69" spans="1:14" ht="47.25">
      <c r="A69" s="31" t="s">
        <v>359</v>
      </c>
      <c r="B69" s="10" t="s">
        <v>133</v>
      </c>
      <c r="C69" s="42">
        <v>6700</v>
      </c>
      <c r="D69" s="42">
        <v>2900</v>
      </c>
      <c r="E69" s="9">
        <v>1450</v>
      </c>
      <c r="F69" s="47"/>
      <c r="G69"/>
      <c r="H69"/>
      <c r="I69"/>
      <c r="J69"/>
      <c r="K69"/>
      <c r="L69"/>
      <c r="M69"/>
      <c r="N69"/>
    </row>
    <row r="70" spans="1:6" s="3" customFormat="1" ht="25.5" customHeight="1">
      <c r="A70" s="20">
        <v>20</v>
      </c>
      <c r="B70" s="14" t="s">
        <v>286</v>
      </c>
      <c r="C70" s="42"/>
      <c r="D70" s="42"/>
      <c r="E70" s="9"/>
      <c r="F70" s="47"/>
    </row>
    <row r="71" spans="1:14" ht="37.5" customHeight="1">
      <c r="A71" s="31" t="s">
        <v>360</v>
      </c>
      <c r="B71" s="10" t="s">
        <v>410</v>
      </c>
      <c r="C71" s="42">
        <v>6000</v>
      </c>
      <c r="D71" s="42"/>
      <c r="E71" s="9"/>
      <c r="F71" s="47"/>
      <c r="G71"/>
      <c r="H71"/>
      <c r="I71"/>
      <c r="J71"/>
      <c r="K71"/>
      <c r="L71"/>
      <c r="M71"/>
      <c r="N71"/>
    </row>
    <row r="72" spans="1:14" ht="45" customHeight="1">
      <c r="A72" s="31" t="s">
        <v>361</v>
      </c>
      <c r="B72" s="10" t="s">
        <v>411</v>
      </c>
      <c r="C72" s="42">
        <v>4400</v>
      </c>
      <c r="D72" s="42">
        <v>2400</v>
      </c>
      <c r="E72" s="9"/>
      <c r="F72" s="47"/>
      <c r="G72"/>
      <c r="H72"/>
      <c r="I72"/>
      <c r="J72"/>
      <c r="K72"/>
      <c r="L72"/>
      <c r="M72"/>
      <c r="N72"/>
    </row>
    <row r="73" spans="1:14" ht="19.5" customHeight="1">
      <c r="A73" s="20">
        <v>21</v>
      </c>
      <c r="B73" s="14" t="s">
        <v>287</v>
      </c>
      <c r="C73" s="42"/>
      <c r="D73" s="42"/>
      <c r="E73" s="9"/>
      <c r="F73" s="47"/>
      <c r="G73"/>
      <c r="H73"/>
      <c r="I73"/>
      <c r="J73"/>
      <c r="K73"/>
      <c r="L73"/>
      <c r="M73"/>
      <c r="N73"/>
    </row>
    <row r="74" spans="1:14" ht="46.5" customHeight="1">
      <c r="A74" s="20"/>
      <c r="B74" s="10" t="s">
        <v>84</v>
      </c>
      <c r="C74" s="42">
        <v>5200</v>
      </c>
      <c r="D74" s="42">
        <v>2800</v>
      </c>
      <c r="E74" s="9"/>
      <c r="F74" s="47"/>
      <c r="G74"/>
      <c r="H74"/>
      <c r="I74"/>
      <c r="J74"/>
      <c r="K74"/>
      <c r="L74"/>
      <c r="M74"/>
      <c r="N74"/>
    </row>
    <row r="75" spans="1:6" s="3" customFormat="1" ht="18" customHeight="1">
      <c r="A75" s="20">
        <v>22</v>
      </c>
      <c r="B75" s="14" t="s">
        <v>288</v>
      </c>
      <c r="C75" s="42"/>
      <c r="D75" s="42"/>
      <c r="E75" s="9"/>
      <c r="F75" s="47"/>
    </row>
    <row r="76" spans="1:14" ht="53.25" customHeight="1">
      <c r="A76" s="31" t="s">
        <v>135</v>
      </c>
      <c r="B76" s="10" t="s">
        <v>134</v>
      </c>
      <c r="C76" s="42">
        <v>4200</v>
      </c>
      <c r="D76" s="42">
        <v>2050</v>
      </c>
      <c r="E76" s="9"/>
      <c r="F76" s="47"/>
      <c r="G76"/>
      <c r="H76"/>
      <c r="I76"/>
      <c r="J76"/>
      <c r="K76"/>
      <c r="L76"/>
      <c r="M76"/>
      <c r="N76"/>
    </row>
    <row r="77" spans="1:14" ht="53.25" customHeight="1">
      <c r="A77" s="31" t="s">
        <v>136</v>
      </c>
      <c r="B77" s="10" t="s">
        <v>137</v>
      </c>
      <c r="C77" s="42">
        <v>4200</v>
      </c>
      <c r="D77" s="42">
        <v>2050</v>
      </c>
      <c r="E77" s="9"/>
      <c r="F77" s="47"/>
      <c r="G77"/>
      <c r="H77"/>
      <c r="I77"/>
      <c r="J77"/>
      <c r="K77"/>
      <c r="L77"/>
      <c r="M77"/>
      <c r="N77"/>
    </row>
    <row r="78" spans="1:6" s="3" customFormat="1" ht="25.5" customHeight="1">
      <c r="A78" s="20">
        <v>23</v>
      </c>
      <c r="B78" s="10" t="s">
        <v>319</v>
      </c>
      <c r="C78" s="42"/>
      <c r="D78" s="42"/>
      <c r="E78" s="9"/>
      <c r="F78" s="47"/>
    </row>
    <row r="79" spans="1:14" ht="75.75" customHeight="1">
      <c r="A79" s="20"/>
      <c r="B79" s="10" t="s">
        <v>83</v>
      </c>
      <c r="C79" s="42">
        <v>4140</v>
      </c>
      <c r="D79" s="42">
        <v>1900</v>
      </c>
      <c r="E79" s="9"/>
      <c r="F79" s="47"/>
      <c r="G79"/>
      <c r="H79"/>
      <c r="I79"/>
      <c r="J79"/>
      <c r="K79"/>
      <c r="L79"/>
      <c r="M79"/>
      <c r="N79"/>
    </row>
    <row r="80" spans="1:6" s="3" customFormat="1" ht="25.5" customHeight="1">
      <c r="A80" s="20">
        <v>24</v>
      </c>
      <c r="B80" s="14" t="s">
        <v>289</v>
      </c>
      <c r="C80" s="42"/>
      <c r="D80" s="42"/>
      <c r="E80" s="9"/>
      <c r="F80" s="47"/>
    </row>
    <row r="81" spans="1:14" ht="60.75" customHeight="1">
      <c r="A81" s="20"/>
      <c r="B81" s="10" t="s">
        <v>82</v>
      </c>
      <c r="C81" s="42">
        <v>5900</v>
      </c>
      <c r="D81" s="42">
        <v>2800</v>
      </c>
      <c r="E81" s="9"/>
      <c r="F81" s="47"/>
      <c r="G81"/>
      <c r="H81"/>
      <c r="I81"/>
      <c r="J81"/>
      <c r="K81"/>
      <c r="L81"/>
      <c r="M81"/>
      <c r="N81"/>
    </row>
    <row r="82" spans="1:6" s="3" customFormat="1" ht="25.5" customHeight="1">
      <c r="A82" s="20">
        <v>25</v>
      </c>
      <c r="B82" s="14" t="s">
        <v>290</v>
      </c>
      <c r="C82" s="42"/>
      <c r="D82" s="42"/>
      <c r="E82" s="9"/>
      <c r="F82" s="47"/>
    </row>
    <row r="83" spans="1:14" ht="53.25" customHeight="1">
      <c r="A83" s="31" t="s">
        <v>362</v>
      </c>
      <c r="B83" s="10" t="s">
        <v>81</v>
      </c>
      <c r="C83" s="42">
        <v>4100</v>
      </c>
      <c r="D83" s="42">
        <v>1950</v>
      </c>
      <c r="E83" s="9"/>
      <c r="F83" s="47"/>
      <c r="G83"/>
      <c r="H83"/>
      <c r="I83"/>
      <c r="J83"/>
      <c r="K83"/>
      <c r="L83"/>
      <c r="M83"/>
      <c r="N83"/>
    </row>
    <row r="84" spans="1:14" ht="57.75" customHeight="1">
      <c r="A84" s="31" t="s">
        <v>363</v>
      </c>
      <c r="B84" s="10" t="s">
        <v>61</v>
      </c>
      <c r="C84" s="42">
        <v>4100</v>
      </c>
      <c r="D84" s="42"/>
      <c r="E84" s="9"/>
      <c r="F84" s="47"/>
      <c r="G84"/>
      <c r="H84"/>
      <c r="I84"/>
      <c r="J84"/>
      <c r="K84"/>
      <c r="L84"/>
      <c r="M84"/>
      <c r="N84"/>
    </row>
    <row r="85" spans="1:6" s="3" customFormat="1" ht="20.25" customHeight="1">
      <c r="A85" s="20">
        <v>26</v>
      </c>
      <c r="B85" s="14" t="s">
        <v>291</v>
      </c>
      <c r="C85" s="42"/>
      <c r="D85" s="42"/>
      <c r="E85" s="9"/>
      <c r="F85" s="47"/>
    </row>
    <row r="86" spans="1:14" ht="43.5" customHeight="1">
      <c r="A86" s="31" t="s">
        <v>364</v>
      </c>
      <c r="B86" s="10" t="s">
        <v>80</v>
      </c>
      <c r="C86" s="42">
        <v>6300</v>
      </c>
      <c r="D86" s="42">
        <v>3000</v>
      </c>
      <c r="E86" s="9"/>
      <c r="F86" s="47"/>
      <c r="G86"/>
      <c r="H86"/>
      <c r="I86"/>
      <c r="J86"/>
      <c r="K86"/>
      <c r="L86"/>
      <c r="M86"/>
      <c r="N86"/>
    </row>
    <row r="87" spans="1:14" ht="54" customHeight="1">
      <c r="A87" s="31" t="s">
        <v>365</v>
      </c>
      <c r="B87" s="10" t="s">
        <v>48</v>
      </c>
      <c r="C87" s="42">
        <v>4350</v>
      </c>
      <c r="D87" s="42">
        <v>2050</v>
      </c>
      <c r="E87" s="9"/>
      <c r="F87" s="47"/>
      <c r="G87"/>
      <c r="H87"/>
      <c r="I87"/>
      <c r="J87"/>
      <c r="K87"/>
      <c r="L87"/>
      <c r="M87"/>
      <c r="N87"/>
    </row>
    <row r="88" spans="1:14" ht="63" customHeight="1">
      <c r="A88" s="24">
        <v>27</v>
      </c>
      <c r="B88" s="34" t="s">
        <v>412</v>
      </c>
      <c r="C88" s="42">
        <v>6300</v>
      </c>
      <c r="D88" s="42">
        <v>3000</v>
      </c>
      <c r="E88" s="9"/>
      <c r="F88" s="47"/>
      <c r="G88"/>
      <c r="H88"/>
      <c r="I88"/>
      <c r="J88"/>
      <c r="K88"/>
      <c r="L88"/>
      <c r="M88"/>
      <c r="N88"/>
    </row>
    <row r="89" spans="1:14" ht="55.5" customHeight="1">
      <c r="A89" s="24">
        <v>28</v>
      </c>
      <c r="B89" s="14" t="s">
        <v>79</v>
      </c>
      <c r="C89" s="42">
        <v>4000</v>
      </c>
      <c r="D89" s="42">
        <v>1800</v>
      </c>
      <c r="E89" s="9"/>
      <c r="F89" s="47"/>
      <c r="G89"/>
      <c r="H89"/>
      <c r="I89"/>
      <c r="J89"/>
      <c r="K89"/>
      <c r="L89"/>
      <c r="M89"/>
      <c r="N89"/>
    </row>
    <row r="90" spans="1:6" s="3" customFormat="1" ht="25.5" customHeight="1">
      <c r="A90" s="20">
        <v>29</v>
      </c>
      <c r="B90" s="14" t="s">
        <v>292</v>
      </c>
      <c r="C90" s="42"/>
      <c r="D90" s="42"/>
      <c r="E90" s="9"/>
      <c r="F90" s="47"/>
    </row>
    <row r="91" spans="1:14" ht="47.25">
      <c r="A91" s="31" t="s">
        <v>366</v>
      </c>
      <c r="B91" s="10" t="s">
        <v>111</v>
      </c>
      <c r="C91" s="42">
        <v>4000</v>
      </c>
      <c r="D91" s="42">
        <v>2000</v>
      </c>
      <c r="E91" s="9">
        <v>1050</v>
      </c>
      <c r="F91" s="47">
        <v>510</v>
      </c>
      <c r="G91"/>
      <c r="H91"/>
      <c r="I91"/>
      <c r="J91"/>
      <c r="K91"/>
      <c r="L91"/>
      <c r="M91"/>
      <c r="N91"/>
    </row>
    <row r="92" spans="1:6" s="58" customFormat="1" ht="66.75" customHeight="1">
      <c r="A92" s="31" t="s">
        <v>367</v>
      </c>
      <c r="B92" s="10" t="s">
        <v>138</v>
      </c>
      <c r="C92" s="42">
        <v>3850</v>
      </c>
      <c r="D92" s="42">
        <v>1950</v>
      </c>
      <c r="E92" s="9">
        <v>1000</v>
      </c>
      <c r="F92" s="47">
        <v>500</v>
      </c>
    </row>
    <row r="93" spans="1:6" s="160" customFormat="1" ht="47.25" customHeight="1">
      <c r="A93" s="163" t="s">
        <v>368</v>
      </c>
      <c r="B93" s="164" t="s">
        <v>140</v>
      </c>
      <c r="C93" s="154">
        <v>1500</v>
      </c>
      <c r="D93" s="154">
        <v>750</v>
      </c>
      <c r="E93" s="155">
        <v>420</v>
      </c>
      <c r="F93" s="156">
        <v>360</v>
      </c>
    </row>
    <row r="94" spans="1:6" s="160" customFormat="1" ht="51.75" customHeight="1">
      <c r="A94" s="163" t="s">
        <v>139</v>
      </c>
      <c r="B94" s="164" t="s">
        <v>141</v>
      </c>
      <c r="C94" s="154">
        <v>1350</v>
      </c>
      <c r="D94" s="154">
        <v>650</v>
      </c>
      <c r="E94" s="155">
        <v>400</v>
      </c>
      <c r="F94" s="156">
        <v>270</v>
      </c>
    </row>
    <row r="95" spans="1:6" s="171" customFormat="1" ht="51.75" customHeight="1">
      <c r="A95" s="165"/>
      <c r="B95" s="166" t="s">
        <v>142</v>
      </c>
      <c r="C95" s="167">
        <v>1350</v>
      </c>
      <c r="D95" s="167">
        <v>650</v>
      </c>
      <c r="E95" s="168">
        <v>400</v>
      </c>
      <c r="F95" s="169">
        <v>250</v>
      </c>
    </row>
    <row r="96" spans="1:6" s="3" customFormat="1" ht="25.5" customHeight="1">
      <c r="A96" s="20">
        <v>30</v>
      </c>
      <c r="B96" s="14" t="s">
        <v>293</v>
      </c>
      <c r="C96" s="42"/>
      <c r="D96" s="42"/>
      <c r="E96" s="9"/>
      <c r="F96" s="47"/>
    </row>
    <row r="97" spans="1:14" ht="57.75" customHeight="1">
      <c r="A97" s="31" t="s">
        <v>369</v>
      </c>
      <c r="B97" s="10" t="s">
        <v>78</v>
      </c>
      <c r="C97" s="42">
        <v>5700</v>
      </c>
      <c r="D97" s="42">
        <v>2800</v>
      </c>
      <c r="E97" s="9">
        <v>1400</v>
      </c>
      <c r="F97" s="47">
        <v>800</v>
      </c>
      <c r="G97"/>
      <c r="H97"/>
      <c r="I97"/>
      <c r="J97"/>
      <c r="K97"/>
      <c r="L97"/>
      <c r="M97"/>
      <c r="N97"/>
    </row>
    <row r="98" spans="1:14" ht="57.75" customHeight="1">
      <c r="A98" s="31" t="s">
        <v>370</v>
      </c>
      <c r="B98" s="10" t="s">
        <v>40</v>
      </c>
      <c r="C98" s="42">
        <v>4550</v>
      </c>
      <c r="D98" s="42">
        <v>2100</v>
      </c>
      <c r="E98" s="9">
        <v>1100</v>
      </c>
      <c r="F98" s="47">
        <v>680</v>
      </c>
      <c r="G98"/>
      <c r="H98"/>
      <c r="I98"/>
      <c r="J98"/>
      <c r="K98"/>
      <c r="L98"/>
      <c r="M98"/>
      <c r="N98"/>
    </row>
    <row r="99" spans="1:14" ht="42" customHeight="1">
      <c r="A99" s="31" t="s">
        <v>371</v>
      </c>
      <c r="B99" s="10" t="s">
        <v>243</v>
      </c>
      <c r="C99" s="42">
        <v>1650</v>
      </c>
      <c r="D99" s="42">
        <v>1150</v>
      </c>
      <c r="E99" s="9">
        <v>520</v>
      </c>
      <c r="F99" s="47">
        <v>330</v>
      </c>
      <c r="G99"/>
      <c r="H99"/>
      <c r="I99"/>
      <c r="J99"/>
      <c r="K99"/>
      <c r="L99"/>
      <c r="M99"/>
      <c r="N99"/>
    </row>
    <row r="100" spans="1:6" s="171" customFormat="1" ht="54" customHeight="1">
      <c r="A100" s="172">
        <v>31</v>
      </c>
      <c r="B100" s="173" t="s">
        <v>145</v>
      </c>
      <c r="C100" s="167">
        <v>2150</v>
      </c>
      <c r="D100" s="167">
        <v>1250</v>
      </c>
      <c r="E100" s="167">
        <v>520</v>
      </c>
      <c r="F100" s="169"/>
    </row>
    <row r="101" spans="1:6" s="171" customFormat="1" ht="49.5" customHeight="1">
      <c r="A101" s="172">
        <v>32</v>
      </c>
      <c r="B101" s="173" t="s">
        <v>146</v>
      </c>
      <c r="C101" s="167">
        <v>2350</v>
      </c>
      <c r="D101" s="167">
        <v>1100</v>
      </c>
      <c r="E101" s="168">
        <v>520</v>
      </c>
      <c r="F101" s="169"/>
    </row>
    <row r="102" spans="1:6" s="171" customFormat="1" ht="45" customHeight="1">
      <c r="A102" s="172">
        <v>33</v>
      </c>
      <c r="B102" s="174" t="s">
        <v>64</v>
      </c>
      <c r="C102" s="167"/>
      <c r="D102" s="167"/>
      <c r="E102" s="168"/>
      <c r="F102" s="169"/>
    </row>
    <row r="103" spans="1:6" s="171" customFormat="1" ht="44.25" customHeight="1">
      <c r="A103" s="165" t="s">
        <v>65</v>
      </c>
      <c r="B103" s="170" t="s">
        <v>143</v>
      </c>
      <c r="C103" s="167">
        <v>4100</v>
      </c>
      <c r="D103" s="167">
        <v>1700</v>
      </c>
      <c r="E103" s="168"/>
      <c r="F103" s="169"/>
    </row>
    <row r="104" spans="1:6" s="171" customFormat="1" ht="24" customHeight="1">
      <c r="A104" s="165" t="s">
        <v>66</v>
      </c>
      <c r="B104" s="170" t="s">
        <v>144</v>
      </c>
      <c r="C104" s="167">
        <v>2200</v>
      </c>
      <c r="D104" s="167">
        <v>1100</v>
      </c>
      <c r="E104" s="168">
        <v>750</v>
      </c>
      <c r="F104" s="169">
        <v>630</v>
      </c>
    </row>
    <row r="105" spans="1:6" s="171" customFormat="1" ht="49.5" customHeight="1">
      <c r="A105" s="175" t="s">
        <v>415</v>
      </c>
      <c r="B105" s="173" t="s">
        <v>147</v>
      </c>
      <c r="C105" s="167">
        <v>4000</v>
      </c>
      <c r="D105" s="167">
        <v>2200</v>
      </c>
      <c r="E105" s="168">
        <v>1100</v>
      </c>
      <c r="F105" s="169">
        <v>650</v>
      </c>
    </row>
    <row r="106" spans="1:6" s="3" customFormat="1" ht="39" customHeight="1">
      <c r="A106" s="50" t="s">
        <v>416</v>
      </c>
      <c r="B106" s="14" t="s">
        <v>294</v>
      </c>
      <c r="C106" s="42"/>
      <c r="D106" s="42"/>
      <c r="E106" s="9"/>
      <c r="F106" s="47"/>
    </row>
    <row r="107" spans="1:6" s="171" customFormat="1" ht="33" customHeight="1">
      <c r="A107" s="178" t="s">
        <v>15</v>
      </c>
      <c r="B107" s="170" t="s">
        <v>150</v>
      </c>
      <c r="C107" s="167">
        <v>2600</v>
      </c>
      <c r="D107" s="167">
        <v>1450</v>
      </c>
      <c r="E107" s="168">
        <v>750</v>
      </c>
      <c r="F107" s="169"/>
    </row>
    <row r="108" spans="1:6" s="171" customFormat="1" ht="33.75" customHeight="1">
      <c r="A108" s="178" t="s">
        <v>16</v>
      </c>
      <c r="B108" s="170" t="s">
        <v>151</v>
      </c>
      <c r="C108" s="167"/>
      <c r="D108" s="167"/>
      <c r="E108" s="168"/>
      <c r="F108" s="169"/>
    </row>
    <row r="109" spans="1:6" s="171" customFormat="1" ht="31.5" customHeight="1">
      <c r="A109" s="178" t="s">
        <v>148</v>
      </c>
      <c r="B109" s="170" t="s">
        <v>152</v>
      </c>
      <c r="C109" s="167"/>
      <c r="D109" s="167"/>
      <c r="E109" s="168"/>
      <c r="F109" s="169"/>
    </row>
    <row r="110" spans="1:14" ht="42.75" customHeight="1">
      <c r="A110" s="30" t="s">
        <v>149</v>
      </c>
      <c r="B110" s="10" t="s">
        <v>417</v>
      </c>
      <c r="C110" s="42">
        <v>1650</v>
      </c>
      <c r="D110" s="42">
        <v>900</v>
      </c>
      <c r="E110" s="9">
        <v>470</v>
      </c>
      <c r="F110" s="47"/>
      <c r="G110"/>
      <c r="H110"/>
      <c r="I110"/>
      <c r="J110"/>
      <c r="K110"/>
      <c r="L110"/>
      <c r="M110"/>
      <c r="N110"/>
    </row>
    <row r="111" spans="1:14" ht="42" customHeight="1">
      <c r="A111" s="24">
        <v>36</v>
      </c>
      <c r="B111" s="14" t="s">
        <v>17</v>
      </c>
      <c r="C111" s="42">
        <v>3500</v>
      </c>
      <c r="D111" s="42">
        <v>1650</v>
      </c>
      <c r="E111" s="9">
        <v>950</v>
      </c>
      <c r="F111" s="47"/>
      <c r="G111"/>
      <c r="H111"/>
      <c r="I111"/>
      <c r="J111"/>
      <c r="K111"/>
      <c r="L111"/>
      <c r="M111"/>
      <c r="N111"/>
    </row>
    <row r="112" spans="1:6" s="3" customFormat="1" ht="19.5" customHeight="1">
      <c r="A112" s="20">
        <v>37</v>
      </c>
      <c r="B112" s="14" t="s">
        <v>295</v>
      </c>
      <c r="C112" s="42"/>
      <c r="D112" s="42"/>
      <c r="E112" s="9"/>
      <c r="F112" s="47"/>
    </row>
    <row r="113" spans="1:14" ht="51.75" customHeight="1">
      <c r="A113" s="31" t="s">
        <v>18</v>
      </c>
      <c r="B113" s="10" t="s">
        <v>74</v>
      </c>
      <c r="C113" s="42">
        <v>3300</v>
      </c>
      <c r="D113" s="42">
        <v>1600</v>
      </c>
      <c r="E113" s="9">
        <v>920</v>
      </c>
      <c r="F113" s="47">
        <v>450</v>
      </c>
      <c r="G113"/>
      <c r="H113"/>
      <c r="I113"/>
      <c r="J113"/>
      <c r="K113"/>
      <c r="L113"/>
      <c r="M113"/>
      <c r="N113"/>
    </row>
    <row r="114" spans="1:14" ht="62.25" customHeight="1">
      <c r="A114" s="31" t="s">
        <v>19</v>
      </c>
      <c r="B114" s="10" t="s">
        <v>73</v>
      </c>
      <c r="C114" s="42">
        <v>2350</v>
      </c>
      <c r="D114" s="42">
        <v>1100</v>
      </c>
      <c r="E114" s="9">
        <v>480</v>
      </c>
      <c r="F114" s="47">
        <v>260</v>
      </c>
      <c r="G114"/>
      <c r="H114"/>
      <c r="I114"/>
      <c r="J114"/>
      <c r="K114"/>
      <c r="L114"/>
      <c r="M114"/>
      <c r="N114"/>
    </row>
    <row r="115" spans="1:14" ht="57.75" customHeight="1">
      <c r="A115" s="24">
        <v>38</v>
      </c>
      <c r="B115" s="35" t="s">
        <v>418</v>
      </c>
      <c r="C115" s="42">
        <v>2550</v>
      </c>
      <c r="D115" s="42">
        <v>800</v>
      </c>
      <c r="E115" s="9"/>
      <c r="F115" s="47"/>
      <c r="G115"/>
      <c r="H115"/>
      <c r="I115"/>
      <c r="J115"/>
      <c r="K115"/>
      <c r="L115"/>
      <c r="M115"/>
      <c r="N115"/>
    </row>
    <row r="116" spans="1:6" s="3" customFormat="1" ht="21.75" customHeight="1">
      <c r="A116" s="20">
        <v>39</v>
      </c>
      <c r="B116" s="14" t="s">
        <v>296</v>
      </c>
      <c r="C116" s="42"/>
      <c r="D116" s="42"/>
      <c r="E116" s="9"/>
      <c r="F116" s="47"/>
    </row>
    <row r="117" spans="1:14" ht="39" customHeight="1">
      <c r="A117" s="31" t="s">
        <v>372</v>
      </c>
      <c r="B117" s="10" t="s">
        <v>20</v>
      </c>
      <c r="C117" s="42">
        <v>1700</v>
      </c>
      <c r="D117" s="42">
        <v>830</v>
      </c>
      <c r="E117" s="9">
        <v>460</v>
      </c>
      <c r="F117" s="47">
        <v>230</v>
      </c>
      <c r="G117"/>
      <c r="H117"/>
      <c r="I117"/>
      <c r="J117"/>
      <c r="K117"/>
      <c r="L117"/>
      <c r="M117"/>
      <c r="N117"/>
    </row>
    <row r="118" spans="1:14" ht="54.75" customHeight="1">
      <c r="A118" s="31" t="s">
        <v>373</v>
      </c>
      <c r="B118" s="10" t="s">
        <v>51</v>
      </c>
      <c r="C118" s="42">
        <v>1200</v>
      </c>
      <c r="D118" s="42">
        <v>520</v>
      </c>
      <c r="E118" s="9">
        <v>280</v>
      </c>
      <c r="F118" s="47">
        <v>160</v>
      </c>
      <c r="G118"/>
      <c r="H118"/>
      <c r="I118"/>
      <c r="J118"/>
      <c r="K118"/>
      <c r="L118"/>
      <c r="M118"/>
      <c r="N118"/>
    </row>
    <row r="119" spans="1:14" ht="41.25" customHeight="1">
      <c r="A119" s="31" t="s">
        <v>374</v>
      </c>
      <c r="B119" s="10" t="s">
        <v>21</v>
      </c>
      <c r="C119" s="42">
        <v>1100</v>
      </c>
      <c r="D119" s="42">
        <v>490</v>
      </c>
      <c r="E119" s="9">
        <v>260</v>
      </c>
      <c r="F119" s="47">
        <v>150</v>
      </c>
      <c r="G119"/>
      <c r="H119"/>
      <c r="I119"/>
      <c r="J119"/>
      <c r="K119"/>
      <c r="L119"/>
      <c r="M119"/>
      <c r="N119"/>
    </row>
    <row r="120" spans="1:6" s="1" customFormat="1" ht="34.5" customHeight="1">
      <c r="A120" s="20">
        <v>40</v>
      </c>
      <c r="B120" s="14" t="s">
        <v>419</v>
      </c>
      <c r="C120" s="42"/>
      <c r="D120" s="42"/>
      <c r="E120" s="9"/>
      <c r="F120" s="47"/>
    </row>
    <row r="121" spans="1:14" ht="56.25" customHeight="1">
      <c r="A121" s="31" t="s">
        <v>375</v>
      </c>
      <c r="B121" s="10" t="s">
        <v>153</v>
      </c>
      <c r="C121" s="42">
        <v>4000</v>
      </c>
      <c r="D121" s="42"/>
      <c r="E121" s="9"/>
      <c r="F121" s="47"/>
      <c r="G121"/>
      <c r="H121"/>
      <c r="I121"/>
      <c r="J121"/>
      <c r="K121"/>
      <c r="L121"/>
      <c r="M121"/>
      <c r="N121"/>
    </row>
    <row r="122" spans="1:14" ht="57" customHeight="1">
      <c r="A122" s="31" t="s">
        <v>376</v>
      </c>
      <c r="B122" s="10" t="s">
        <v>44</v>
      </c>
      <c r="C122" s="42">
        <v>2900</v>
      </c>
      <c r="D122" s="42"/>
      <c r="E122" s="9"/>
      <c r="F122" s="47"/>
      <c r="G122"/>
      <c r="H122"/>
      <c r="I122"/>
      <c r="J122"/>
      <c r="K122"/>
      <c r="L122"/>
      <c r="M122"/>
      <c r="N122"/>
    </row>
    <row r="123" spans="1:14" ht="45" customHeight="1">
      <c r="A123" s="31" t="s">
        <v>377</v>
      </c>
      <c r="B123" s="10" t="s">
        <v>62</v>
      </c>
      <c r="C123" s="42">
        <v>2530</v>
      </c>
      <c r="D123" s="42"/>
      <c r="E123" s="9"/>
      <c r="F123" s="47"/>
      <c r="G123"/>
      <c r="H123"/>
      <c r="I123"/>
      <c r="J123"/>
      <c r="K123"/>
      <c r="L123"/>
      <c r="M123"/>
      <c r="N123"/>
    </row>
    <row r="124" spans="1:14" ht="53.25" customHeight="1">
      <c r="A124" s="31" t="s">
        <v>22</v>
      </c>
      <c r="B124" s="10" t="s">
        <v>63</v>
      </c>
      <c r="C124" s="42">
        <v>2200</v>
      </c>
      <c r="D124" s="42"/>
      <c r="E124" s="9"/>
      <c r="F124" s="47"/>
      <c r="G124"/>
      <c r="H124"/>
      <c r="I124"/>
      <c r="J124"/>
      <c r="K124"/>
      <c r="L124"/>
      <c r="M124"/>
      <c r="N124"/>
    </row>
    <row r="125" spans="1:14" ht="38.25" customHeight="1">
      <c r="A125" s="24">
        <v>41</v>
      </c>
      <c r="B125" s="14" t="s">
        <v>71</v>
      </c>
      <c r="C125" s="42"/>
      <c r="D125" s="42"/>
      <c r="E125" s="9"/>
      <c r="F125" s="47"/>
      <c r="G125"/>
      <c r="H125"/>
      <c r="I125"/>
      <c r="J125"/>
      <c r="K125"/>
      <c r="L125"/>
      <c r="M125"/>
      <c r="N125"/>
    </row>
    <row r="126" spans="1:6" s="171" customFormat="1" ht="78.75">
      <c r="A126" s="165" t="s">
        <v>378</v>
      </c>
      <c r="B126" s="179" t="s">
        <v>154</v>
      </c>
      <c r="C126" s="167">
        <v>1960</v>
      </c>
      <c r="D126" s="167">
        <v>990</v>
      </c>
      <c r="E126" s="168">
        <v>500</v>
      </c>
      <c r="F126" s="169">
        <v>250</v>
      </c>
    </row>
    <row r="127" spans="1:6" s="171" customFormat="1" ht="63">
      <c r="A127" s="165" t="s">
        <v>379</v>
      </c>
      <c r="B127" s="179" t="s">
        <v>156</v>
      </c>
      <c r="C127" s="167"/>
      <c r="D127" s="167"/>
      <c r="E127" s="168"/>
      <c r="F127" s="169"/>
    </row>
    <row r="128" spans="1:6" s="171" customFormat="1" ht="63">
      <c r="A128" s="165" t="s">
        <v>380</v>
      </c>
      <c r="B128" s="179" t="s">
        <v>155</v>
      </c>
      <c r="C128" s="167">
        <v>1960</v>
      </c>
      <c r="D128" s="167">
        <v>990</v>
      </c>
      <c r="E128" s="168">
        <v>500</v>
      </c>
      <c r="F128" s="169">
        <v>250</v>
      </c>
    </row>
    <row r="129" spans="1:6" s="171" customFormat="1" ht="47.25">
      <c r="A129" s="165" t="s">
        <v>160</v>
      </c>
      <c r="B129" s="179" t="s">
        <v>157</v>
      </c>
      <c r="C129" s="167"/>
      <c r="D129" s="167"/>
      <c r="E129" s="168"/>
      <c r="F129" s="169"/>
    </row>
    <row r="130" spans="1:6" s="171" customFormat="1" ht="63">
      <c r="A130" s="165" t="s">
        <v>161</v>
      </c>
      <c r="B130" s="179" t="s">
        <v>158</v>
      </c>
      <c r="C130" s="167">
        <v>1600</v>
      </c>
      <c r="D130" s="167">
        <v>860</v>
      </c>
      <c r="E130" s="168">
        <v>430</v>
      </c>
      <c r="F130" s="169">
        <v>170</v>
      </c>
    </row>
    <row r="131" spans="1:6" s="171" customFormat="1" ht="63">
      <c r="A131" s="165" t="s">
        <v>162</v>
      </c>
      <c r="B131" s="179" t="s">
        <v>159</v>
      </c>
      <c r="C131" s="167"/>
      <c r="D131" s="167"/>
      <c r="E131" s="168"/>
      <c r="F131" s="169"/>
    </row>
    <row r="132" spans="1:6" s="181" customFormat="1" ht="31.5">
      <c r="A132" s="180">
        <v>42</v>
      </c>
      <c r="B132" s="174" t="s">
        <v>163</v>
      </c>
      <c r="C132" s="167"/>
      <c r="D132" s="167"/>
      <c r="E132" s="168"/>
      <c r="F132" s="169"/>
    </row>
    <row r="133" spans="1:6" s="171" customFormat="1" ht="63">
      <c r="A133" s="165" t="s">
        <v>381</v>
      </c>
      <c r="B133" s="170" t="s">
        <v>164</v>
      </c>
      <c r="C133" s="167">
        <v>1350</v>
      </c>
      <c r="D133" s="167">
        <v>550</v>
      </c>
      <c r="E133" s="168">
        <v>380</v>
      </c>
      <c r="F133" s="169">
        <v>250</v>
      </c>
    </row>
    <row r="134" spans="1:6" s="171" customFormat="1" ht="78.75">
      <c r="A134" s="165" t="s">
        <v>382</v>
      </c>
      <c r="B134" s="170" t="s">
        <v>230</v>
      </c>
      <c r="C134" s="167">
        <v>1300</v>
      </c>
      <c r="D134" s="167">
        <v>520</v>
      </c>
      <c r="E134" s="168">
        <v>370</v>
      </c>
      <c r="F134" s="169">
        <v>245</v>
      </c>
    </row>
    <row r="135" spans="1:6" s="1" customFormat="1" ht="29.25" customHeight="1">
      <c r="A135" s="20">
        <v>43</v>
      </c>
      <c r="B135" s="14" t="s">
        <v>297</v>
      </c>
      <c r="C135" s="42"/>
      <c r="D135" s="42"/>
      <c r="E135" s="9"/>
      <c r="F135" s="47"/>
    </row>
    <row r="136" spans="1:14" ht="55.5" customHeight="1">
      <c r="A136" s="31" t="s">
        <v>387</v>
      </c>
      <c r="B136" s="10" t="s">
        <v>245</v>
      </c>
      <c r="C136" s="42">
        <v>4300</v>
      </c>
      <c r="D136" s="42"/>
      <c r="E136" s="9"/>
      <c r="F136" s="47"/>
      <c r="G136"/>
      <c r="H136"/>
      <c r="I136"/>
      <c r="J136"/>
      <c r="K136"/>
      <c r="L136"/>
      <c r="M136"/>
      <c r="N136"/>
    </row>
    <row r="137" spans="1:14" ht="57.75" customHeight="1">
      <c r="A137" s="31" t="s">
        <v>388</v>
      </c>
      <c r="B137" s="10" t="s">
        <v>420</v>
      </c>
      <c r="C137" s="42">
        <v>2650</v>
      </c>
      <c r="D137" s="42">
        <v>1200</v>
      </c>
      <c r="E137" s="9">
        <v>700</v>
      </c>
      <c r="F137" s="47">
        <v>400</v>
      </c>
      <c r="G137"/>
      <c r="H137"/>
      <c r="I137"/>
      <c r="J137"/>
      <c r="K137"/>
      <c r="L137"/>
      <c r="M137"/>
      <c r="N137"/>
    </row>
    <row r="138" spans="1:14" ht="59.25" customHeight="1">
      <c r="A138" s="31" t="s">
        <v>390</v>
      </c>
      <c r="B138" s="10" t="s">
        <v>421</v>
      </c>
      <c r="C138" s="42">
        <v>3000</v>
      </c>
      <c r="D138" s="42">
        <v>1400</v>
      </c>
      <c r="E138" s="9">
        <v>800</v>
      </c>
      <c r="F138" s="47">
        <v>450</v>
      </c>
      <c r="G138"/>
      <c r="H138"/>
      <c r="I138"/>
      <c r="J138"/>
      <c r="K138"/>
      <c r="L138"/>
      <c r="M138"/>
      <c r="N138"/>
    </row>
    <row r="139" spans="1:14" ht="60" customHeight="1">
      <c r="A139" s="31" t="s">
        <v>389</v>
      </c>
      <c r="B139" s="10" t="s">
        <v>422</v>
      </c>
      <c r="C139" s="42">
        <v>3050</v>
      </c>
      <c r="D139" s="42">
        <v>1700</v>
      </c>
      <c r="E139" s="9">
        <v>950</v>
      </c>
      <c r="F139" s="47">
        <v>700</v>
      </c>
      <c r="G139"/>
      <c r="H139"/>
      <c r="I139"/>
      <c r="J139"/>
      <c r="K139"/>
      <c r="L139"/>
      <c r="M139"/>
      <c r="N139"/>
    </row>
    <row r="140" spans="1:14" ht="57" customHeight="1">
      <c r="A140" s="31" t="s">
        <v>32</v>
      </c>
      <c r="B140" s="10" t="s">
        <v>31</v>
      </c>
      <c r="C140" s="42">
        <v>2450</v>
      </c>
      <c r="D140" s="42">
        <v>1100</v>
      </c>
      <c r="E140" s="9">
        <v>750</v>
      </c>
      <c r="F140" s="47">
        <v>320</v>
      </c>
      <c r="G140"/>
      <c r="H140"/>
      <c r="I140"/>
      <c r="J140"/>
      <c r="K140"/>
      <c r="L140"/>
      <c r="M140"/>
      <c r="N140"/>
    </row>
    <row r="141" spans="1:6" s="1" customFormat="1" ht="29.25" customHeight="1">
      <c r="A141" s="20">
        <v>44</v>
      </c>
      <c r="B141" s="14" t="s">
        <v>165</v>
      </c>
      <c r="C141" s="42"/>
      <c r="D141" s="42"/>
      <c r="E141" s="9"/>
      <c r="F141" s="47"/>
    </row>
    <row r="142" spans="1:14" ht="43.5" customHeight="1">
      <c r="A142" s="31" t="s">
        <v>391</v>
      </c>
      <c r="B142" s="10" t="s">
        <v>167</v>
      </c>
      <c r="C142" s="42">
        <v>2000</v>
      </c>
      <c r="D142" s="42">
        <v>850</v>
      </c>
      <c r="E142" s="9">
        <v>700</v>
      </c>
      <c r="F142" s="47">
        <v>460</v>
      </c>
      <c r="G142"/>
      <c r="H142"/>
      <c r="I142"/>
      <c r="J142"/>
      <c r="K142"/>
      <c r="L142"/>
      <c r="M142"/>
      <c r="N142"/>
    </row>
    <row r="143" spans="1:14" ht="42.75" customHeight="1">
      <c r="A143" s="31" t="s">
        <v>392</v>
      </c>
      <c r="B143" s="10" t="s">
        <v>166</v>
      </c>
      <c r="C143" s="42">
        <v>1520</v>
      </c>
      <c r="D143" s="42">
        <v>720</v>
      </c>
      <c r="E143" s="9">
        <v>460</v>
      </c>
      <c r="F143" s="47">
        <v>230</v>
      </c>
      <c r="G143"/>
      <c r="H143"/>
      <c r="I143"/>
      <c r="J143"/>
      <c r="K143"/>
      <c r="L143"/>
      <c r="M143"/>
      <c r="N143"/>
    </row>
    <row r="144" spans="1:14" ht="30" customHeight="1">
      <c r="A144" s="31" t="s">
        <v>393</v>
      </c>
      <c r="B144" s="10" t="s">
        <v>250</v>
      </c>
      <c r="C144" s="42">
        <v>1150</v>
      </c>
      <c r="D144" s="42">
        <v>520</v>
      </c>
      <c r="E144" s="9">
        <v>290</v>
      </c>
      <c r="F144" s="47">
        <v>160</v>
      </c>
      <c r="G144"/>
      <c r="H144"/>
      <c r="I144"/>
      <c r="J144"/>
      <c r="K144"/>
      <c r="L144"/>
      <c r="M144"/>
      <c r="N144"/>
    </row>
    <row r="145" spans="1:6" s="1" customFormat="1" ht="29.25" customHeight="1">
      <c r="A145" s="20">
        <v>45</v>
      </c>
      <c r="B145" s="14" t="s">
        <v>168</v>
      </c>
      <c r="C145" s="42"/>
      <c r="D145" s="42"/>
      <c r="E145" s="9"/>
      <c r="F145" s="183"/>
    </row>
    <row r="146" spans="1:14" ht="70.5" customHeight="1">
      <c r="A146" s="31" t="s">
        <v>35</v>
      </c>
      <c r="B146" s="10" t="s">
        <v>313</v>
      </c>
      <c r="C146" s="42">
        <v>1720</v>
      </c>
      <c r="D146" s="42">
        <v>830</v>
      </c>
      <c r="E146" s="9">
        <v>450</v>
      </c>
      <c r="F146" s="47">
        <v>260</v>
      </c>
      <c r="G146"/>
      <c r="H146"/>
      <c r="I146"/>
      <c r="J146"/>
      <c r="K146"/>
      <c r="L146"/>
      <c r="M146"/>
      <c r="N146"/>
    </row>
    <row r="147" spans="1:14" ht="71.25" customHeight="1">
      <c r="A147" s="31" t="s">
        <v>36</v>
      </c>
      <c r="B147" s="10" t="s">
        <v>314</v>
      </c>
      <c r="C147" s="42">
        <v>2000</v>
      </c>
      <c r="D147" s="42">
        <v>950</v>
      </c>
      <c r="E147" s="9">
        <v>700</v>
      </c>
      <c r="F147" s="47">
        <v>300</v>
      </c>
      <c r="G147"/>
      <c r="H147"/>
      <c r="I147"/>
      <c r="J147"/>
      <c r="K147"/>
      <c r="L147"/>
      <c r="M147"/>
      <c r="N147"/>
    </row>
    <row r="148" spans="1:14" ht="42.75" customHeight="1">
      <c r="A148" s="31" t="s">
        <v>37</v>
      </c>
      <c r="B148" s="10" t="s">
        <v>170</v>
      </c>
      <c r="C148" s="42">
        <v>1490</v>
      </c>
      <c r="D148" s="42">
        <v>700</v>
      </c>
      <c r="E148" s="9">
        <v>450</v>
      </c>
      <c r="F148" s="47">
        <v>280</v>
      </c>
      <c r="G148"/>
      <c r="H148"/>
      <c r="I148"/>
      <c r="J148"/>
      <c r="K148"/>
      <c r="L148"/>
      <c r="M148"/>
      <c r="N148"/>
    </row>
    <row r="149" spans="1:14" ht="45.75" customHeight="1">
      <c r="A149" s="31" t="s">
        <v>171</v>
      </c>
      <c r="B149" s="10" t="s">
        <v>169</v>
      </c>
      <c r="C149" s="42">
        <v>1120</v>
      </c>
      <c r="D149" s="42">
        <v>500</v>
      </c>
      <c r="E149" s="9">
        <v>320</v>
      </c>
      <c r="F149" s="47">
        <v>160</v>
      </c>
      <c r="G149"/>
      <c r="H149"/>
      <c r="I149"/>
      <c r="J149"/>
      <c r="K149"/>
      <c r="L149"/>
      <c r="M149"/>
      <c r="N149"/>
    </row>
    <row r="150" spans="1:14" ht="25.5" customHeight="1">
      <c r="A150" s="31" t="s">
        <v>172</v>
      </c>
      <c r="B150" s="10" t="s">
        <v>251</v>
      </c>
      <c r="C150" s="42">
        <v>980</v>
      </c>
      <c r="D150" s="42">
        <v>470</v>
      </c>
      <c r="E150" s="9">
        <v>260</v>
      </c>
      <c r="F150" s="47">
        <v>140</v>
      </c>
      <c r="G150"/>
      <c r="H150"/>
      <c r="I150"/>
      <c r="J150"/>
      <c r="K150"/>
      <c r="L150"/>
      <c r="M150"/>
      <c r="N150"/>
    </row>
    <row r="151" spans="1:6" s="1" customFormat="1" ht="48.75" customHeight="1">
      <c r="A151" s="24">
        <v>46</v>
      </c>
      <c r="B151" s="14" t="s">
        <v>186</v>
      </c>
      <c r="C151" s="42"/>
      <c r="D151" s="42"/>
      <c r="E151" s="9"/>
      <c r="F151" s="47"/>
    </row>
    <row r="152" spans="1:14" ht="26.25" customHeight="1">
      <c r="A152" s="30" t="s">
        <v>173</v>
      </c>
      <c r="B152" s="10" t="s">
        <v>252</v>
      </c>
      <c r="C152" s="42">
        <v>6200</v>
      </c>
      <c r="D152" s="42"/>
      <c r="E152" s="9"/>
      <c r="F152" s="47"/>
      <c r="G152"/>
      <c r="H152"/>
      <c r="I152"/>
      <c r="J152"/>
      <c r="K152"/>
      <c r="L152"/>
      <c r="M152"/>
      <c r="N152"/>
    </row>
    <row r="153" spans="1:14" ht="21.75" customHeight="1">
      <c r="A153" s="30" t="s">
        <v>174</v>
      </c>
      <c r="B153" s="10" t="s">
        <v>253</v>
      </c>
      <c r="C153" s="42">
        <v>3900</v>
      </c>
      <c r="D153" s="42"/>
      <c r="E153" s="9"/>
      <c r="F153" s="47"/>
      <c r="G153"/>
      <c r="H153"/>
      <c r="I153"/>
      <c r="J153"/>
      <c r="K153"/>
      <c r="L153"/>
      <c r="M153"/>
      <c r="N153"/>
    </row>
    <row r="154" spans="1:14" ht="24" customHeight="1">
      <c r="A154" s="30" t="s">
        <v>175</v>
      </c>
      <c r="B154" s="10" t="s">
        <v>254</v>
      </c>
      <c r="C154" s="42">
        <v>3700</v>
      </c>
      <c r="D154" s="42"/>
      <c r="E154" s="9"/>
      <c r="F154" s="47"/>
      <c r="G154"/>
      <c r="H154"/>
      <c r="I154"/>
      <c r="J154"/>
      <c r="K154"/>
      <c r="L154"/>
      <c r="M154"/>
      <c r="N154"/>
    </row>
    <row r="155" spans="1:14" ht="21.75" customHeight="1">
      <c r="A155" s="30" t="s">
        <v>176</v>
      </c>
      <c r="B155" s="10" t="s">
        <v>255</v>
      </c>
      <c r="C155" s="42">
        <v>3100</v>
      </c>
      <c r="D155" s="42"/>
      <c r="E155" s="9"/>
      <c r="F155" s="47"/>
      <c r="G155"/>
      <c r="H155"/>
      <c r="I155"/>
      <c r="J155"/>
      <c r="K155"/>
      <c r="L155"/>
      <c r="M155"/>
      <c r="N155"/>
    </row>
    <row r="156" spans="1:14" ht="24.75" customHeight="1">
      <c r="A156" s="30" t="s">
        <v>177</v>
      </c>
      <c r="B156" s="10" t="s">
        <v>256</v>
      </c>
      <c r="C156" s="42">
        <v>2530</v>
      </c>
      <c r="D156" s="42"/>
      <c r="E156" s="9"/>
      <c r="F156" s="47"/>
      <c r="G156"/>
      <c r="H156"/>
      <c r="I156"/>
      <c r="J156"/>
      <c r="K156"/>
      <c r="L156"/>
      <c r="M156"/>
      <c r="N156"/>
    </row>
    <row r="157" spans="1:14" ht="24.75" customHeight="1">
      <c r="A157" s="30" t="s">
        <v>178</v>
      </c>
      <c r="B157" s="10" t="s">
        <v>257</v>
      </c>
      <c r="C157" s="42">
        <v>1900</v>
      </c>
      <c r="D157" s="42"/>
      <c r="E157" s="9"/>
      <c r="F157" s="47"/>
      <c r="G157"/>
      <c r="H157"/>
      <c r="I157"/>
      <c r="J157"/>
      <c r="K157"/>
      <c r="L157"/>
      <c r="M157"/>
      <c r="N157"/>
    </row>
    <row r="158" spans="1:14" ht="24" customHeight="1">
      <c r="A158" s="20">
        <v>47</v>
      </c>
      <c r="B158" s="36" t="s">
        <v>315</v>
      </c>
      <c r="C158" s="42"/>
      <c r="D158" s="42"/>
      <c r="E158" s="9"/>
      <c r="F158" s="47"/>
      <c r="G158"/>
      <c r="H158"/>
      <c r="I158"/>
      <c r="J158"/>
      <c r="K158"/>
      <c r="L158"/>
      <c r="M158"/>
      <c r="N158"/>
    </row>
    <row r="159" spans="1:14" ht="24" customHeight="1">
      <c r="A159" s="30" t="s">
        <v>38</v>
      </c>
      <c r="B159" s="10" t="s">
        <v>67</v>
      </c>
      <c r="C159" s="42">
        <v>8340</v>
      </c>
      <c r="D159" s="42"/>
      <c r="E159" s="9"/>
      <c r="F159" s="47"/>
      <c r="G159"/>
      <c r="H159"/>
      <c r="I159"/>
      <c r="J159"/>
      <c r="K159"/>
      <c r="L159"/>
      <c r="M159"/>
      <c r="N159"/>
    </row>
    <row r="160" spans="1:14" ht="23.25" customHeight="1">
      <c r="A160" s="30" t="s">
        <v>39</v>
      </c>
      <c r="B160" s="10" t="s">
        <v>258</v>
      </c>
      <c r="C160" s="42">
        <v>5290</v>
      </c>
      <c r="D160" s="42"/>
      <c r="E160" s="9"/>
      <c r="F160" s="47"/>
      <c r="G160"/>
      <c r="H160"/>
      <c r="I160"/>
      <c r="J160"/>
      <c r="K160"/>
      <c r="L160"/>
      <c r="M160"/>
      <c r="N160"/>
    </row>
    <row r="161" spans="1:14" ht="20.25" customHeight="1">
      <c r="A161" s="30" t="s">
        <v>179</v>
      </c>
      <c r="B161" s="10" t="s">
        <v>259</v>
      </c>
      <c r="C161" s="42">
        <v>3800</v>
      </c>
      <c r="D161" s="42"/>
      <c r="E161" s="9"/>
      <c r="F161" s="47"/>
      <c r="G161"/>
      <c r="H161"/>
      <c r="I161"/>
      <c r="J161"/>
      <c r="K161"/>
      <c r="L161"/>
      <c r="M161"/>
      <c r="N161"/>
    </row>
    <row r="162" spans="1:14" ht="21.75" customHeight="1">
      <c r="A162" s="30" t="s">
        <v>180</v>
      </c>
      <c r="B162" s="10" t="s">
        <v>260</v>
      </c>
      <c r="C162" s="42">
        <v>2990</v>
      </c>
      <c r="D162" s="42"/>
      <c r="E162" s="9"/>
      <c r="F162" s="47"/>
      <c r="G162"/>
      <c r="H162"/>
      <c r="I162"/>
      <c r="J162"/>
      <c r="K162"/>
      <c r="L162"/>
      <c r="M162"/>
      <c r="N162"/>
    </row>
    <row r="163" spans="1:6" s="3" customFormat="1" ht="22.5" customHeight="1">
      <c r="A163" s="20">
        <v>48</v>
      </c>
      <c r="B163" s="14" t="s">
        <v>299</v>
      </c>
      <c r="C163" s="42"/>
      <c r="D163" s="42"/>
      <c r="E163" s="9"/>
      <c r="F163" s="47"/>
    </row>
    <row r="164" spans="1:6" s="3" customFormat="1" ht="39.75" customHeight="1">
      <c r="A164" s="30" t="s">
        <v>181</v>
      </c>
      <c r="B164" s="37" t="s">
        <v>187</v>
      </c>
      <c r="C164" s="42">
        <v>3600</v>
      </c>
      <c r="D164" s="42">
        <v>1400</v>
      </c>
      <c r="E164" s="9"/>
      <c r="F164" s="47"/>
    </row>
    <row r="165" spans="1:14" ht="44.25" customHeight="1">
      <c r="A165" s="30" t="s">
        <v>182</v>
      </c>
      <c r="B165" s="36" t="s">
        <v>188</v>
      </c>
      <c r="C165" s="42">
        <v>1300</v>
      </c>
      <c r="D165" s="42">
        <v>650</v>
      </c>
      <c r="E165" s="9">
        <v>380</v>
      </c>
      <c r="F165" s="47">
        <v>250</v>
      </c>
      <c r="G165"/>
      <c r="H165"/>
      <c r="I165"/>
      <c r="J165"/>
      <c r="K165"/>
      <c r="L165"/>
      <c r="M165"/>
      <c r="N165"/>
    </row>
    <row r="166" spans="1:14" ht="45.75" customHeight="1">
      <c r="A166" s="30" t="s">
        <v>183</v>
      </c>
      <c r="B166" s="36" t="s">
        <v>189</v>
      </c>
      <c r="C166" s="42">
        <v>1050</v>
      </c>
      <c r="D166" s="42">
        <v>540</v>
      </c>
      <c r="E166" s="9">
        <v>270</v>
      </c>
      <c r="F166" s="47">
        <v>190</v>
      </c>
      <c r="G166"/>
      <c r="H166"/>
      <c r="I166"/>
      <c r="J166"/>
      <c r="K166"/>
      <c r="L166"/>
      <c r="M166"/>
      <c r="N166"/>
    </row>
    <row r="167" spans="1:14" ht="63.75" customHeight="1">
      <c r="A167" s="24">
        <v>49</v>
      </c>
      <c r="B167" s="14" t="s">
        <v>423</v>
      </c>
      <c r="C167" s="42">
        <v>2200</v>
      </c>
      <c r="D167" s="42">
        <v>1100</v>
      </c>
      <c r="E167" s="9">
        <v>650</v>
      </c>
      <c r="F167" s="47">
        <v>320</v>
      </c>
      <c r="G167"/>
      <c r="H167"/>
      <c r="I167"/>
      <c r="J167"/>
      <c r="K167"/>
      <c r="L167"/>
      <c r="M167"/>
      <c r="N167"/>
    </row>
    <row r="168" spans="1:6" s="1" customFormat="1" ht="21" customHeight="1">
      <c r="A168" s="20">
        <v>50</v>
      </c>
      <c r="B168" s="14" t="s">
        <v>401</v>
      </c>
      <c r="C168" s="42"/>
      <c r="D168" s="42"/>
      <c r="E168" s="9"/>
      <c r="F168" s="47"/>
    </row>
    <row r="169" spans="1:14" ht="47.25">
      <c r="A169" s="31" t="s">
        <v>184</v>
      </c>
      <c r="B169" s="10" t="s">
        <v>190</v>
      </c>
      <c r="C169" s="42">
        <v>8500</v>
      </c>
      <c r="D169" s="42">
        <v>4200</v>
      </c>
      <c r="E169" s="9"/>
      <c r="F169" s="47"/>
      <c r="G169"/>
      <c r="H169"/>
      <c r="I169"/>
      <c r="J169"/>
      <c r="K169"/>
      <c r="L169"/>
      <c r="M169"/>
      <c r="N169"/>
    </row>
    <row r="170" spans="1:14" ht="45" customHeight="1">
      <c r="A170" s="31" t="s">
        <v>185</v>
      </c>
      <c r="B170" s="10" t="s">
        <v>262</v>
      </c>
      <c r="C170" s="42">
        <v>5800</v>
      </c>
      <c r="D170" s="42">
        <v>2800</v>
      </c>
      <c r="E170" s="9"/>
      <c r="F170" s="47"/>
      <c r="G170"/>
      <c r="H170"/>
      <c r="I170"/>
      <c r="J170"/>
      <c r="K170"/>
      <c r="L170"/>
      <c r="M170"/>
      <c r="N170"/>
    </row>
    <row r="171" spans="1:6" s="181" customFormat="1" ht="21" customHeight="1">
      <c r="A171" s="180">
        <v>51</v>
      </c>
      <c r="B171" s="174" t="s">
        <v>223</v>
      </c>
      <c r="C171" s="167"/>
      <c r="D171" s="167"/>
      <c r="E171" s="168"/>
      <c r="F171" s="169"/>
    </row>
    <row r="172" spans="1:6" s="171" customFormat="1" ht="31.5">
      <c r="A172" s="165" t="s">
        <v>191</v>
      </c>
      <c r="B172" s="170" t="s">
        <v>192</v>
      </c>
      <c r="C172" s="167"/>
      <c r="D172" s="167"/>
      <c r="E172" s="168"/>
      <c r="F172" s="169"/>
    </row>
    <row r="173" spans="1:6" s="171" customFormat="1" ht="45" customHeight="1">
      <c r="A173" s="165" t="s">
        <v>193</v>
      </c>
      <c r="B173" s="170" t="s">
        <v>194</v>
      </c>
      <c r="C173" s="167">
        <v>3700</v>
      </c>
      <c r="D173" s="167"/>
      <c r="E173" s="168"/>
      <c r="F173" s="169"/>
    </row>
    <row r="174" spans="1:6" s="171" customFormat="1" ht="47.25">
      <c r="A174" s="165" t="s">
        <v>195</v>
      </c>
      <c r="B174" s="170" t="s">
        <v>197</v>
      </c>
      <c r="C174" s="167"/>
      <c r="D174" s="167"/>
      <c r="E174" s="168"/>
      <c r="F174" s="169"/>
    </row>
    <row r="175" spans="1:6" s="171" customFormat="1" ht="45" customHeight="1">
      <c r="A175" s="165" t="s">
        <v>196</v>
      </c>
      <c r="B175" s="170" t="s">
        <v>198</v>
      </c>
      <c r="C175" s="167"/>
      <c r="D175" s="167"/>
      <c r="E175" s="168"/>
      <c r="F175" s="169"/>
    </row>
    <row r="176" spans="1:6" s="171" customFormat="1" ht="31.5">
      <c r="A176" s="165" t="s">
        <v>199</v>
      </c>
      <c r="B176" s="170" t="s">
        <v>201</v>
      </c>
      <c r="C176" s="167"/>
      <c r="D176" s="167"/>
      <c r="E176" s="168"/>
      <c r="F176" s="169"/>
    </row>
    <row r="177" spans="1:6" s="171" customFormat="1" ht="45" customHeight="1">
      <c r="A177" s="165" t="s">
        <v>200</v>
      </c>
      <c r="B177" s="170" t="s">
        <v>202</v>
      </c>
      <c r="C177" s="167"/>
      <c r="D177" s="167"/>
      <c r="E177" s="168"/>
      <c r="F177" s="169"/>
    </row>
    <row r="178" spans="1:6" s="189" customFormat="1" ht="26.25" customHeight="1">
      <c r="A178" s="184" t="s">
        <v>214</v>
      </c>
      <c r="B178" s="185" t="s">
        <v>213</v>
      </c>
      <c r="C178" s="186"/>
      <c r="D178" s="186"/>
      <c r="E178" s="187"/>
      <c r="F178" s="188"/>
    </row>
    <row r="179" spans="1:6" s="181" customFormat="1" ht="31.5">
      <c r="A179" s="180">
        <v>52</v>
      </c>
      <c r="B179" s="174" t="s">
        <v>205</v>
      </c>
      <c r="C179" s="167"/>
      <c r="D179" s="167"/>
      <c r="E179" s="168"/>
      <c r="F179" s="169"/>
    </row>
    <row r="180" spans="1:6" s="171" customFormat="1" ht="24" customHeight="1">
      <c r="A180" s="178" t="s">
        <v>208</v>
      </c>
      <c r="B180" s="170" t="s">
        <v>254</v>
      </c>
      <c r="C180" s="167">
        <v>3700</v>
      </c>
      <c r="D180" s="167"/>
      <c r="E180" s="168"/>
      <c r="F180" s="169"/>
    </row>
    <row r="181" spans="1:6" s="171" customFormat="1" ht="21.75" customHeight="1">
      <c r="A181" s="178" t="s">
        <v>209</v>
      </c>
      <c r="B181" s="170" t="s">
        <v>211</v>
      </c>
      <c r="C181" s="167">
        <v>3300</v>
      </c>
      <c r="D181" s="167"/>
      <c r="E181" s="168"/>
      <c r="F181" s="169"/>
    </row>
    <row r="182" spans="1:6" s="171" customFormat="1" ht="24.75" customHeight="1">
      <c r="A182" s="178" t="s">
        <v>210</v>
      </c>
      <c r="B182" s="170" t="s">
        <v>256</v>
      </c>
      <c r="C182" s="167">
        <v>2530</v>
      </c>
      <c r="D182" s="167"/>
      <c r="E182" s="168"/>
      <c r="F182" s="169"/>
    </row>
    <row r="183" spans="1:6" s="181" customFormat="1" ht="31.5">
      <c r="A183" s="180">
        <v>53</v>
      </c>
      <c r="B183" s="174" t="s">
        <v>206</v>
      </c>
      <c r="C183" s="167"/>
      <c r="D183" s="167"/>
      <c r="E183" s="168"/>
      <c r="F183" s="169"/>
    </row>
    <row r="184" spans="1:6" s="181" customFormat="1" ht="27" customHeight="1">
      <c r="A184" s="180">
        <v>54</v>
      </c>
      <c r="B184" s="174" t="s">
        <v>207</v>
      </c>
      <c r="C184" s="167"/>
      <c r="D184" s="167"/>
      <c r="E184" s="168"/>
      <c r="F184" s="169"/>
    </row>
    <row r="185" spans="1:6" s="181" customFormat="1" ht="31.5">
      <c r="A185" s="180">
        <v>55</v>
      </c>
      <c r="B185" s="174" t="s">
        <v>212</v>
      </c>
      <c r="C185" s="167"/>
      <c r="D185" s="167"/>
      <c r="E185" s="168"/>
      <c r="F185" s="169"/>
    </row>
    <row r="186" spans="1:6" s="181" customFormat="1" ht="27.75" customHeight="1">
      <c r="A186" s="180">
        <v>56</v>
      </c>
      <c r="B186" s="174" t="s">
        <v>204</v>
      </c>
      <c r="C186" s="167"/>
      <c r="D186" s="167"/>
      <c r="E186" s="168"/>
      <c r="F186" s="169"/>
    </row>
    <row r="187" spans="1:6" s="181" customFormat="1" ht="26.25" customHeight="1">
      <c r="A187" s="180">
        <v>57</v>
      </c>
      <c r="B187" s="174" t="s">
        <v>203</v>
      </c>
      <c r="C187" s="167"/>
      <c r="D187" s="167"/>
      <c r="E187" s="168"/>
      <c r="F187" s="169"/>
    </row>
    <row r="188" spans="1:6" s="181" customFormat="1" ht="26.25" customHeight="1">
      <c r="A188" s="195"/>
      <c r="B188" s="196"/>
      <c r="C188" s="197"/>
      <c r="D188" s="197"/>
      <c r="E188" s="198"/>
      <c r="F188" s="199"/>
    </row>
    <row r="189" spans="1:6" s="181" customFormat="1" ht="26.25" customHeight="1">
      <c r="A189" s="200"/>
      <c r="B189" s="201"/>
      <c r="C189" s="202"/>
      <c r="D189" s="202"/>
      <c r="E189" s="203"/>
      <c r="F189" s="204"/>
    </row>
    <row r="190" spans="1:6" s="181" customFormat="1" ht="26.25" customHeight="1">
      <c r="A190" s="200"/>
      <c r="B190" s="201"/>
      <c r="C190" s="202"/>
      <c r="D190" s="202"/>
      <c r="E190" s="203"/>
      <c r="F190" s="204"/>
    </row>
    <row r="191" spans="1:6" s="181" customFormat="1" ht="26.25" customHeight="1">
      <c r="A191" s="200"/>
      <c r="B191" s="201"/>
      <c r="C191" s="202"/>
      <c r="D191" s="202"/>
      <c r="E191" s="203"/>
      <c r="F191" s="204"/>
    </row>
    <row r="192" spans="1:6" s="182" customFormat="1" ht="33.75" customHeight="1">
      <c r="A192" s="512" t="s">
        <v>217</v>
      </c>
      <c r="B192" s="512"/>
      <c r="C192" s="512"/>
      <c r="D192" s="512"/>
      <c r="E192" s="512"/>
      <c r="F192" s="512"/>
    </row>
    <row r="193" spans="1:14" ht="19.5" customHeight="1">
      <c r="A193" s="503" t="s">
        <v>239</v>
      </c>
      <c r="B193" s="503"/>
      <c r="C193" s="503"/>
      <c r="D193" s="503"/>
      <c r="E193" s="503"/>
      <c r="F193" s="503"/>
      <c r="G193" s="190"/>
      <c r="H193"/>
      <c r="I193"/>
      <c r="J193"/>
      <c r="K193"/>
      <c r="L193"/>
      <c r="M193"/>
      <c r="N193"/>
    </row>
    <row r="194" spans="1:6" s="3" customFormat="1" ht="36.75" customHeight="1">
      <c r="A194" s="209" t="s">
        <v>267</v>
      </c>
      <c r="B194" s="15" t="s">
        <v>321</v>
      </c>
      <c r="C194" s="15" t="s">
        <v>263</v>
      </c>
      <c r="D194" s="15" t="s">
        <v>264</v>
      </c>
      <c r="E194" s="15" t="s">
        <v>265</v>
      </c>
      <c r="F194" s="15" t="s">
        <v>266</v>
      </c>
    </row>
    <row r="195" spans="1:6" s="3" customFormat="1" ht="21.75" customHeight="1">
      <c r="A195" s="128">
        <v>1</v>
      </c>
      <c r="B195" s="206" t="s">
        <v>303</v>
      </c>
      <c r="C195" s="207"/>
      <c r="D195" s="208"/>
      <c r="E195" s="208"/>
      <c r="F195" s="208"/>
    </row>
    <row r="196" spans="1:7" s="171" customFormat="1" ht="21.75" customHeight="1">
      <c r="A196" s="192" t="s">
        <v>304</v>
      </c>
      <c r="B196" s="193" t="s">
        <v>52</v>
      </c>
      <c r="C196" s="194"/>
      <c r="D196" s="215"/>
      <c r="E196" s="215"/>
      <c r="F196" s="215"/>
      <c r="G196" s="171" t="s">
        <v>219</v>
      </c>
    </row>
    <row r="197" spans="1:6" s="171" customFormat="1" ht="22.5" customHeight="1">
      <c r="A197" s="165"/>
      <c r="B197" s="170" t="s">
        <v>240</v>
      </c>
      <c r="C197" s="167">
        <v>3200</v>
      </c>
      <c r="D197" s="167">
        <v>1550</v>
      </c>
      <c r="E197" s="168">
        <v>760</v>
      </c>
      <c r="F197" s="169">
        <v>420</v>
      </c>
    </row>
    <row r="198" spans="1:6" s="171" customFormat="1" ht="36" customHeight="1">
      <c r="A198" s="165"/>
      <c r="B198" s="170" t="s">
        <v>268</v>
      </c>
      <c r="C198" s="167">
        <v>1900</v>
      </c>
      <c r="D198" s="167">
        <v>1050</v>
      </c>
      <c r="E198" s="168">
        <v>750</v>
      </c>
      <c r="F198" s="169">
        <v>260</v>
      </c>
    </row>
    <row r="199" spans="1:6" s="3" customFormat="1" ht="31.5">
      <c r="A199" s="20" t="s">
        <v>306</v>
      </c>
      <c r="B199" s="14" t="s">
        <v>224</v>
      </c>
      <c r="C199" s="42">
        <v>660</v>
      </c>
      <c r="D199" s="42">
        <v>390</v>
      </c>
      <c r="E199" s="42">
        <v>260</v>
      </c>
      <c r="F199" s="42">
        <v>190</v>
      </c>
    </row>
    <row r="200" spans="1:14" ht="26.25" customHeight="1">
      <c r="A200" s="20" t="s">
        <v>307</v>
      </c>
      <c r="B200" s="38" t="s">
        <v>318</v>
      </c>
      <c r="C200" s="9">
        <v>420</v>
      </c>
      <c r="D200" s="9">
        <v>365</v>
      </c>
      <c r="E200" s="9">
        <v>260</v>
      </c>
      <c r="F200" s="9">
        <v>145</v>
      </c>
      <c r="G200"/>
      <c r="H200"/>
      <c r="I200"/>
      <c r="J200"/>
      <c r="K200"/>
      <c r="L200"/>
      <c r="M200"/>
      <c r="N200"/>
    </row>
    <row r="201" spans="1:14" ht="21.75" customHeight="1">
      <c r="A201" s="210" t="s">
        <v>218</v>
      </c>
      <c r="B201" s="211" t="s">
        <v>311</v>
      </c>
      <c r="C201" s="212">
        <v>230</v>
      </c>
      <c r="D201" s="212">
        <v>188</v>
      </c>
      <c r="E201" s="212">
        <v>83</v>
      </c>
      <c r="F201" s="212">
        <v>57</v>
      </c>
      <c r="G201"/>
      <c r="H201"/>
      <c r="I201"/>
      <c r="J201"/>
      <c r="K201"/>
      <c r="L201"/>
      <c r="M201"/>
      <c r="N201"/>
    </row>
    <row r="202" spans="1:6" s="3" customFormat="1" ht="21.75" customHeight="1">
      <c r="A202" s="128">
        <v>2</v>
      </c>
      <c r="B202" s="206" t="s">
        <v>308</v>
      </c>
      <c r="C202" s="214"/>
      <c r="D202" s="214"/>
      <c r="E202" s="214"/>
      <c r="F202" s="214"/>
    </row>
    <row r="203" spans="1:6" s="3" customFormat="1" ht="27.75" customHeight="1">
      <c r="A203" s="205" t="s">
        <v>304</v>
      </c>
      <c r="B203" s="218" t="s">
        <v>225</v>
      </c>
      <c r="C203" s="213">
        <v>880</v>
      </c>
      <c r="D203" s="213">
        <v>730</v>
      </c>
      <c r="E203" s="213">
        <v>575</v>
      </c>
      <c r="F203" s="213">
        <v>375</v>
      </c>
    </row>
    <row r="204" spans="1:6" s="3" customFormat="1" ht="30" customHeight="1">
      <c r="A204" s="20" t="s">
        <v>306</v>
      </c>
      <c r="B204" s="10" t="s">
        <v>397</v>
      </c>
      <c r="C204" s="9">
        <v>420</v>
      </c>
      <c r="D204" s="9">
        <v>365</v>
      </c>
      <c r="E204" s="9">
        <v>260</v>
      </c>
      <c r="F204" s="9">
        <v>155</v>
      </c>
    </row>
    <row r="205" spans="1:6" s="3" customFormat="1" ht="25.5" customHeight="1">
      <c r="A205" s="20" t="s">
        <v>307</v>
      </c>
      <c r="B205" s="10" t="s">
        <v>310</v>
      </c>
      <c r="C205" s="9">
        <v>300</v>
      </c>
      <c r="D205" s="9">
        <v>230</v>
      </c>
      <c r="E205" s="9">
        <v>125</v>
      </c>
      <c r="F205" s="9">
        <v>94</v>
      </c>
    </row>
    <row r="206" spans="1:14" ht="25.5" customHeight="1">
      <c r="A206" s="25"/>
      <c r="B206" s="26"/>
      <c r="C206" s="27"/>
      <c r="D206" s="27"/>
      <c r="E206" s="27"/>
      <c r="F206" s="27"/>
      <c r="G206"/>
      <c r="H206"/>
      <c r="I206"/>
      <c r="J206"/>
      <c r="K206"/>
      <c r="L206"/>
      <c r="M206"/>
      <c r="N206"/>
    </row>
    <row r="207" spans="2:14" ht="23.25" customHeight="1">
      <c r="B207" s="500"/>
      <c r="C207" s="500"/>
      <c r="D207" s="500"/>
      <c r="E207" s="500"/>
      <c r="F207" s="500"/>
      <c r="G207" s="500"/>
      <c r="H207" s="500"/>
      <c r="I207" s="500"/>
      <c r="J207" s="500"/>
      <c r="K207" s="500"/>
      <c r="L207" s="500"/>
      <c r="M207" s="500"/>
      <c r="N207" s="500"/>
    </row>
    <row r="208" spans="2:15" ht="18.75">
      <c r="B208" s="496"/>
      <c r="C208" s="496"/>
      <c r="D208" s="496"/>
      <c r="E208" s="496"/>
      <c r="F208" s="496"/>
      <c r="G208" s="496"/>
      <c r="H208" s="496"/>
      <c r="I208" s="496"/>
      <c r="J208" s="496"/>
      <c r="K208" s="496"/>
      <c r="L208" s="496"/>
      <c r="M208" s="496"/>
      <c r="N208" s="496"/>
      <c r="O208" s="496"/>
    </row>
    <row r="209" spans="2:15" ht="18.75" customHeight="1">
      <c r="B209" s="496"/>
      <c r="C209" s="496"/>
      <c r="D209" s="496"/>
      <c r="E209" s="496"/>
      <c r="F209" s="496"/>
      <c r="G209" s="496"/>
      <c r="H209" s="496"/>
      <c r="I209" s="496"/>
      <c r="J209" s="496"/>
      <c r="K209" s="496"/>
      <c r="L209" s="496"/>
      <c r="M209" s="496"/>
      <c r="N209" s="496"/>
      <c r="O209" s="496"/>
    </row>
    <row r="210" spans="2:15" ht="18.75" customHeight="1">
      <c r="B210" s="496"/>
      <c r="C210" s="496"/>
      <c r="D210" s="496"/>
      <c r="E210" s="496"/>
      <c r="F210" s="496"/>
      <c r="G210" s="496"/>
      <c r="H210" s="496"/>
      <c r="I210" s="496"/>
      <c r="J210" s="496"/>
      <c r="K210" s="496"/>
      <c r="L210" s="496"/>
      <c r="M210" s="496"/>
      <c r="N210" s="496"/>
      <c r="O210" s="496"/>
    </row>
    <row r="211" spans="2:15" ht="18.75" customHeight="1">
      <c r="B211" s="497"/>
      <c r="C211" s="497"/>
      <c r="D211" s="497"/>
      <c r="E211" s="497"/>
      <c r="F211" s="497"/>
      <c r="G211" s="497"/>
      <c r="H211" s="497"/>
      <c r="I211" s="497"/>
      <c r="J211" s="497"/>
      <c r="K211" s="497"/>
      <c r="L211" s="497"/>
      <c r="M211" s="497"/>
      <c r="N211" s="497"/>
      <c r="O211" s="497"/>
    </row>
  </sheetData>
  <sheetProtection/>
  <mergeCells count="10">
    <mergeCell ref="B211:O211"/>
    <mergeCell ref="B207:N207"/>
    <mergeCell ref="B208:O208"/>
    <mergeCell ref="B209:O209"/>
    <mergeCell ref="A1:F1"/>
    <mergeCell ref="A192:F192"/>
    <mergeCell ref="A193:F193"/>
    <mergeCell ref="B210:O210"/>
    <mergeCell ref="A2:G2"/>
    <mergeCell ref="A3:F3"/>
  </mergeCells>
  <printOptions/>
  <pageMargins left="0.6" right="0.2" top="0.19" bottom="0.19" header="0.19" footer="0.19"/>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V58"/>
  <sheetViews>
    <sheetView view="pageBreakPreview" zoomScale="60" zoomScaleNormal="75" zoomScalePageLayoutView="0" workbookViewId="0" topLeftCell="G25">
      <selection activeCell="G2" sqref="G2:L2"/>
    </sheetView>
  </sheetViews>
  <sheetFormatPr defaultColWidth="9.00390625" defaultRowHeight="15.75"/>
  <cols>
    <col min="1" max="1" width="6.25390625" style="231" hidden="1" customWidth="1"/>
    <col min="2" max="2" width="35.125" style="257" hidden="1" customWidth="1"/>
    <col min="3" max="3" width="8.625" style="231" hidden="1" customWidth="1"/>
    <col min="4" max="4" width="8.375" style="231" hidden="1" customWidth="1"/>
    <col min="5" max="6" width="5.625" style="231" hidden="1" customWidth="1"/>
    <col min="7" max="7" width="7.75390625" style="240" customWidth="1"/>
    <col min="8" max="8" width="41.50390625" style="245" customWidth="1"/>
    <col min="9" max="12" width="12.75390625" style="231" customWidth="1"/>
    <col min="13" max="13" width="6.75390625" style="231" hidden="1" customWidth="1"/>
    <col min="14" max="14" width="6.625" style="231" hidden="1" customWidth="1"/>
    <col min="15" max="15" width="6.375" style="231" hidden="1" customWidth="1"/>
    <col min="16" max="16" width="7.125" style="231" hidden="1" customWidth="1"/>
    <col min="17" max="17" width="8.875" style="231" hidden="1" customWidth="1"/>
    <col min="18" max="18" width="13.00390625" style="231" hidden="1" customWidth="1"/>
    <col min="19" max="16384" width="9.00390625" style="257" customWidth="1"/>
  </cols>
  <sheetData>
    <row r="1" spans="1:18" ht="39.75" customHeight="1">
      <c r="A1" s="256" t="s">
        <v>440</v>
      </c>
      <c r="B1" s="256"/>
      <c r="C1" s="256"/>
      <c r="D1" s="256"/>
      <c r="E1" s="256"/>
      <c r="F1" s="256"/>
      <c r="G1" s="514" t="s">
        <v>462</v>
      </c>
      <c r="H1" s="514"/>
      <c r="I1" s="514"/>
      <c r="J1" s="514"/>
      <c r="K1" s="514"/>
      <c r="L1" s="514"/>
      <c r="M1" s="256"/>
      <c r="N1" s="256"/>
      <c r="O1" s="256"/>
      <c r="P1" s="256"/>
      <c r="Q1" s="256"/>
      <c r="R1" s="256"/>
    </row>
    <row r="2" spans="1:22" ht="42" customHeight="1">
      <c r="A2" s="255" t="s">
        <v>439</v>
      </c>
      <c r="B2" s="255"/>
      <c r="C2" s="255"/>
      <c r="D2" s="255"/>
      <c r="E2" s="255"/>
      <c r="F2" s="255"/>
      <c r="G2" s="515" t="s">
        <v>1384</v>
      </c>
      <c r="H2" s="515"/>
      <c r="I2" s="515"/>
      <c r="J2" s="515"/>
      <c r="K2" s="515"/>
      <c r="L2" s="515"/>
      <c r="M2" s="255"/>
      <c r="N2" s="255"/>
      <c r="O2" s="255"/>
      <c r="P2" s="255"/>
      <c r="Q2" s="255"/>
      <c r="R2" s="255"/>
      <c r="S2" s="258"/>
      <c r="T2" s="258"/>
      <c r="U2" s="258"/>
      <c r="V2" s="258"/>
    </row>
    <row r="3" spans="1:22" ht="21.75" customHeight="1">
      <c r="A3" s="230" t="s">
        <v>431</v>
      </c>
      <c r="B3" s="230"/>
      <c r="C3" s="230"/>
      <c r="D3" s="230"/>
      <c r="E3" s="230"/>
      <c r="F3" s="230"/>
      <c r="G3" s="230" t="s">
        <v>463</v>
      </c>
      <c r="H3" s="230"/>
      <c r="I3" s="230"/>
      <c r="J3" s="230"/>
      <c r="K3" s="230"/>
      <c r="L3" s="230"/>
      <c r="M3" s="230"/>
      <c r="N3" s="230"/>
      <c r="O3" s="230"/>
      <c r="P3" s="230"/>
      <c r="Q3" s="230"/>
      <c r="S3" s="258"/>
      <c r="T3" s="258"/>
      <c r="U3" s="258"/>
      <c r="V3" s="258"/>
    </row>
    <row r="4" spans="3:18" ht="19.5" customHeight="1">
      <c r="C4" s="259"/>
      <c r="D4" s="259"/>
      <c r="E4" s="259"/>
      <c r="F4" s="259"/>
      <c r="H4" s="518" t="s">
        <v>443</v>
      </c>
      <c r="I4" s="518"/>
      <c r="J4" s="518"/>
      <c r="K4" s="518"/>
      <c r="L4" s="518"/>
      <c r="M4" s="518"/>
      <c r="N4" s="518"/>
      <c r="O4" s="518"/>
      <c r="P4" s="518"/>
      <c r="Q4" s="518"/>
      <c r="R4" s="518"/>
    </row>
    <row r="5" spans="1:18" ht="43.5" customHeight="1">
      <c r="A5" s="516" t="s">
        <v>425</v>
      </c>
      <c r="B5" s="516"/>
      <c r="C5" s="516"/>
      <c r="D5" s="516"/>
      <c r="E5" s="516"/>
      <c r="F5" s="516"/>
      <c r="G5" s="516" t="s">
        <v>267</v>
      </c>
      <c r="H5" s="516" t="s">
        <v>434</v>
      </c>
      <c r="I5" s="516" t="s">
        <v>442</v>
      </c>
      <c r="J5" s="516"/>
      <c r="K5" s="516"/>
      <c r="L5" s="516"/>
      <c r="M5" s="516" t="s">
        <v>322</v>
      </c>
      <c r="N5" s="516"/>
      <c r="O5" s="516"/>
      <c r="P5" s="516"/>
      <c r="Q5" s="516" t="s">
        <v>236</v>
      </c>
      <c r="R5" s="519" t="s">
        <v>323</v>
      </c>
    </row>
    <row r="6" spans="1:18" ht="42.75" customHeight="1">
      <c r="A6" s="238" t="s">
        <v>267</v>
      </c>
      <c r="B6" s="239" t="s">
        <v>434</v>
      </c>
      <c r="C6" s="238" t="s">
        <v>263</v>
      </c>
      <c r="D6" s="238" t="s">
        <v>264</v>
      </c>
      <c r="E6" s="238" t="s">
        <v>265</v>
      </c>
      <c r="F6" s="238" t="s">
        <v>266</v>
      </c>
      <c r="G6" s="516"/>
      <c r="H6" s="516"/>
      <c r="I6" s="238" t="s">
        <v>263</v>
      </c>
      <c r="J6" s="238" t="s">
        <v>264</v>
      </c>
      <c r="K6" s="238" t="s">
        <v>265</v>
      </c>
      <c r="L6" s="238" t="s">
        <v>266</v>
      </c>
      <c r="M6" s="238" t="s">
        <v>263</v>
      </c>
      <c r="N6" s="238" t="s">
        <v>264</v>
      </c>
      <c r="O6" s="238" t="s">
        <v>265</v>
      </c>
      <c r="P6" s="238" t="s">
        <v>266</v>
      </c>
      <c r="Q6" s="516"/>
      <c r="R6" s="519"/>
    </row>
    <row r="7" spans="1:19" ht="25.5" customHeight="1">
      <c r="A7" s="241">
        <v>48</v>
      </c>
      <c r="B7" s="239" t="s">
        <v>303</v>
      </c>
      <c r="C7" s="244"/>
      <c r="D7" s="247"/>
      <c r="E7" s="247"/>
      <c r="F7" s="247"/>
      <c r="G7" s="241" t="s">
        <v>301</v>
      </c>
      <c r="H7" s="239" t="s">
        <v>303</v>
      </c>
      <c r="I7" s="244"/>
      <c r="J7" s="244"/>
      <c r="K7" s="244"/>
      <c r="L7" s="244"/>
      <c r="M7" s="248"/>
      <c r="N7" s="248"/>
      <c r="O7" s="248"/>
      <c r="P7" s="248"/>
      <c r="Q7" s="248"/>
      <c r="R7" s="249"/>
      <c r="S7" s="258"/>
    </row>
    <row r="8" spans="1:21" ht="30.75" customHeight="1">
      <c r="A8" s="241"/>
      <c r="B8" s="239"/>
      <c r="C8" s="244"/>
      <c r="D8" s="244"/>
      <c r="E8" s="244"/>
      <c r="F8" s="244"/>
      <c r="G8" s="242">
        <v>1</v>
      </c>
      <c r="H8" s="239" t="s">
        <v>305</v>
      </c>
      <c r="I8" s="244"/>
      <c r="J8" s="244"/>
      <c r="K8" s="244"/>
      <c r="L8" s="244"/>
      <c r="M8" s="248"/>
      <c r="N8" s="248"/>
      <c r="O8" s="248"/>
      <c r="P8" s="248"/>
      <c r="Q8" s="248"/>
      <c r="R8" s="249"/>
      <c r="S8" s="260"/>
      <c r="T8" s="258"/>
      <c r="U8" s="258"/>
    </row>
    <row r="9" spans="1:21" ht="43.5" customHeight="1">
      <c r="A9" s="241" t="s">
        <v>304</v>
      </c>
      <c r="B9" s="239" t="s">
        <v>305</v>
      </c>
      <c r="C9" s="244">
        <v>660</v>
      </c>
      <c r="D9" s="244">
        <v>390</v>
      </c>
      <c r="E9" s="244">
        <v>260</v>
      </c>
      <c r="F9" s="244">
        <v>190</v>
      </c>
      <c r="G9" s="242" t="s">
        <v>324</v>
      </c>
      <c r="H9" s="243" t="s">
        <v>433</v>
      </c>
      <c r="I9" s="244">
        <v>900</v>
      </c>
      <c r="J9" s="244">
        <f>+ROUND(I9*0.7,-2)</f>
        <v>600</v>
      </c>
      <c r="K9" s="244">
        <f>+ROUND(I9*0.4,-2)</f>
        <v>400</v>
      </c>
      <c r="L9" s="244">
        <f>+ROUND(I9*0.3,-2)</f>
        <v>300</v>
      </c>
      <c r="M9" s="248">
        <f>I9/C9-100%</f>
        <v>0.36363636363636354</v>
      </c>
      <c r="N9" s="248">
        <f>J9/D9-100%</f>
        <v>0.5384615384615385</v>
      </c>
      <c r="O9" s="248">
        <f>K9/E9-100%</f>
        <v>0.5384615384615385</v>
      </c>
      <c r="P9" s="248">
        <f>L9/F9-100%</f>
        <v>0.5789473684210527</v>
      </c>
      <c r="Q9" s="248" t="s">
        <v>238</v>
      </c>
      <c r="R9" s="249" t="s">
        <v>10</v>
      </c>
      <c r="S9" s="260"/>
      <c r="T9" s="258"/>
      <c r="U9" s="258"/>
    </row>
    <row r="10" spans="1:21" ht="43.5" customHeight="1">
      <c r="A10" s="241"/>
      <c r="B10" s="239"/>
      <c r="C10" s="244"/>
      <c r="D10" s="244"/>
      <c r="E10" s="244"/>
      <c r="F10" s="244"/>
      <c r="G10" s="242" t="s">
        <v>325</v>
      </c>
      <c r="H10" s="243" t="s">
        <v>430</v>
      </c>
      <c r="I10" s="244">
        <v>700</v>
      </c>
      <c r="J10" s="244">
        <f>+ROUND(I10*0.7,-2)</f>
        <v>500</v>
      </c>
      <c r="K10" s="244">
        <f>+ROUND(I10*0.4,-2)</f>
        <v>300</v>
      </c>
      <c r="L10" s="244">
        <f>+ROUND(I10*0.3,-2)</f>
        <v>200</v>
      </c>
      <c r="M10" s="248"/>
      <c r="N10" s="248"/>
      <c r="O10" s="248"/>
      <c r="P10" s="248"/>
      <c r="Q10" s="248"/>
      <c r="R10" s="249" t="s">
        <v>10</v>
      </c>
      <c r="S10" s="260"/>
      <c r="T10" s="258"/>
      <c r="U10" s="258"/>
    </row>
    <row r="11" spans="1:20" ht="63.75" customHeight="1">
      <c r="A11" s="241" t="s">
        <v>306</v>
      </c>
      <c r="B11" s="250" t="s">
        <v>2</v>
      </c>
      <c r="C11" s="251">
        <v>420</v>
      </c>
      <c r="D11" s="251">
        <v>365</v>
      </c>
      <c r="E11" s="251">
        <v>260</v>
      </c>
      <c r="F11" s="251">
        <v>145</v>
      </c>
      <c r="G11" s="242">
        <v>2</v>
      </c>
      <c r="H11" s="239" t="s">
        <v>1383</v>
      </c>
      <c r="I11" s="244">
        <v>600</v>
      </c>
      <c r="J11" s="244">
        <f>+ROUND(I11*0.7,-2)</f>
        <v>400</v>
      </c>
      <c r="K11" s="244">
        <f>+ROUND(I11*0.45,-2)</f>
        <v>300</v>
      </c>
      <c r="L11" s="244">
        <f>+ROUND(I11*0.3,-2)</f>
        <v>200</v>
      </c>
      <c r="M11" s="248">
        <f aca="true" t="shared" si="0" ref="M11:P12">I11/C11-100%</f>
        <v>0.4285714285714286</v>
      </c>
      <c r="N11" s="248">
        <f t="shared" si="0"/>
        <v>0.09589041095890405</v>
      </c>
      <c r="O11" s="248">
        <f t="shared" si="0"/>
        <v>0.15384615384615374</v>
      </c>
      <c r="P11" s="248">
        <f t="shared" si="0"/>
        <v>0.3793103448275863</v>
      </c>
      <c r="Q11" s="248" t="s">
        <v>238</v>
      </c>
      <c r="R11" s="249" t="s">
        <v>235</v>
      </c>
      <c r="S11" s="260"/>
      <c r="T11" s="258"/>
    </row>
    <row r="12" spans="1:20" ht="50.25" customHeight="1">
      <c r="A12" s="241" t="s">
        <v>307</v>
      </c>
      <c r="B12" s="250" t="s">
        <v>3</v>
      </c>
      <c r="C12" s="251">
        <v>235</v>
      </c>
      <c r="D12" s="251">
        <v>190</v>
      </c>
      <c r="E12" s="251">
        <v>85</v>
      </c>
      <c r="F12" s="251">
        <v>57</v>
      </c>
      <c r="G12" s="242">
        <v>3</v>
      </c>
      <c r="H12" s="239" t="s">
        <v>1239</v>
      </c>
      <c r="I12" s="244">
        <v>400</v>
      </c>
      <c r="J12" s="244">
        <f>+ROUND(I12*0.7,-2)</f>
        <v>300</v>
      </c>
      <c r="K12" s="244">
        <f>+ROUND(I12*0.4,-2)</f>
        <v>200</v>
      </c>
      <c r="L12" s="244">
        <f>+ROUND(I12*0.3,-2)</f>
        <v>100</v>
      </c>
      <c r="M12" s="248">
        <f t="shared" si="0"/>
        <v>0.7021276595744681</v>
      </c>
      <c r="N12" s="248">
        <f t="shared" si="0"/>
        <v>0.5789473684210527</v>
      </c>
      <c r="O12" s="248">
        <f t="shared" si="0"/>
        <v>1.3529411764705883</v>
      </c>
      <c r="P12" s="248">
        <f t="shared" si="0"/>
        <v>0.7543859649122806</v>
      </c>
      <c r="Q12" s="248" t="s">
        <v>238</v>
      </c>
      <c r="R12" s="249" t="s">
        <v>235</v>
      </c>
      <c r="S12" s="260"/>
      <c r="T12" s="258"/>
    </row>
    <row r="13" spans="1:20" ht="50.25" customHeight="1">
      <c r="A13" s="241" t="s">
        <v>301</v>
      </c>
      <c r="B13" s="250" t="s">
        <v>0</v>
      </c>
      <c r="C13" s="251"/>
      <c r="D13" s="251"/>
      <c r="E13" s="251"/>
      <c r="F13" s="251"/>
      <c r="G13" s="242">
        <v>4</v>
      </c>
      <c r="H13" s="239" t="s">
        <v>237</v>
      </c>
      <c r="I13" s="244"/>
      <c r="J13" s="244"/>
      <c r="K13" s="244"/>
      <c r="L13" s="244"/>
      <c r="M13" s="248"/>
      <c r="N13" s="248"/>
      <c r="O13" s="248"/>
      <c r="P13" s="248"/>
      <c r="Q13" s="248"/>
      <c r="R13" s="517" t="s">
        <v>428</v>
      </c>
      <c r="S13" s="260"/>
      <c r="T13" s="258"/>
    </row>
    <row r="14" spans="1:22" ht="88.5" customHeight="1">
      <c r="A14" s="242" t="s">
        <v>333</v>
      </c>
      <c r="B14" s="243" t="s">
        <v>240</v>
      </c>
      <c r="C14" s="244">
        <v>3200</v>
      </c>
      <c r="D14" s="244">
        <v>1550</v>
      </c>
      <c r="E14" s="251">
        <v>760</v>
      </c>
      <c r="F14" s="252">
        <v>420</v>
      </c>
      <c r="G14" s="242" t="s">
        <v>339</v>
      </c>
      <c r="H14" s="243" t="s">
        <v>429</v>
      </c>
      <c r="I14" s="244">
        <v>5000</v>
      </c>
      <c r="J14" s="244">
        <f>+ROUND(I14*0.5,-2)</f>
        <v>2500</v>
      </c>
      <c r="K14" s="244">
        <f>+ROUND(I14*0.3,-2)</f>
        <v>1500</v>
      </c>
      <c r="L14" s="244">
        <f>+ROUND(I14*0.2,-2)</f>
        <v>1000</v>
      </c>
      <c r="M14" s="248">
        <f>I14/C14-100%</f>
        <v>0.5625</v>
      </c>
      <c r="N14" s="248">
        <f aca="true" t="shared" si="1" ref="M14:P15">J14/D14-100%</f>
        <v>0.6129032258064515</v>
      </c>
      <c r="O14" s="248">
        <f t="shared" si="1"/>
        <v>0.9736842105263157</v>
      </c>
      <c r="P14" s="248">
        <f t="shared" si="1"/>
        <v>1.380952380952381</v>
      </c>
      <c r="Q14" s="248" t="s">
        <v>238</v>
      </c>
      <c r="R14" s="517"/>
      <c r="S14" s="261"/>
      <c r="T14" s="258"/>
      <c r="U14" s="258"/>
      <c r="V14" s="262"/>
    </row>
    <row r="15" spans="1:22" ht="92.25" customHeight="1">
      <c r="A15" s="242" t="s">
        <v>334</v>
      </c>
      <c r="B15" s="243" t="s">
        <v>268</v>
      </c>
      <c r="C15" s="244">
        <v>1900</v>
      </c>
      <c r="D15" s="244">
        <v>1050</v>
      </c>
      <c r="E15" s="251">
        <v>750</v>
      </c>
      <c r="F15" s="252">
        <v>260</v>
      </c>
      <c r="G15" s="242" t="s">
        <v>340</v>
      </c>
      <c r="H15" s="243" t="s">
        <v>1240</v>
      </c>
      <c r="I15" s="244">
        <v>3000</v>
      </c>
      <c r="J15" s="244">
        <f>+ROUND(I15*0.5,-2)</f>
        <v>1500</v>
      </c>
      <c r="K15" s="244">
        <f>+ROUND(I15*0.3,-2)</f>
        <v>900</v>
      </c>
      <c r="L15" s="244">
        <f>+ROUND(I15*0.2,-2)</f>
        <v>600</v>
      </c>
      <c r="M15" s="248">
        <f t="shared" si="1"/>
        <v>0.5789473684210527</v>
      </c>
      <c r="N15" s="248">
        <f t="shared" si="1"/>
        <v>0.4285714285714286</v>
      </c>
      <c r="O15" s="248">
        <f t="shared" si="1"/>
        <v>0.19999999999999996</v>
      </c>
      <c r="P15" s="248">
        <f t="shared" si="1"/>
        <v>1.3076923076923075</v>
      </c>
      <c r="Q15" s="248" t="s">
        <v>238</v>
      </c>
      <c r="R15" s="517"/>
      <c r="S15" s="261"/>
      <c r="T15" s="258"/>
      <c r="U15" s="258"/>
      <c r="V15" s="262"/>
    </row>
    <row r="16" spans="1:21" ht="79.5" customHeight="1">
      <c r="A16" s="241"/>
      <c r="B16" s="253"/>
      <c r="C16" s="244"/>
      <c r="D16" s="244"/>
      <c r="E16" s="251"/>
      <c r="F16" s="252"/>
      <c r="G16" s="241">
        <v>5</v>
      </c>
      <c r="H16" s="239" t="s">
        <v>7</v>
      </c>
      <c r="I16" s="244">
        <v>2800</v>
      </c>
      <c r="J16" s="244">
        <f>+ROUND(I16*0.5,-2)</f>
        <v>1400</v>
      </c>
      <c r="K16" s="244">
        <f>+ROUND(I16*0.3,-2)</f>
        <v>800</v>
      </c>
      <c r="L16" s="244">
        <f>+ROUND(I16*0.2,-2)</f>
        <v>600</v>
      </c>
      <c r="M16" s="248"/>
      <c r="N16" s="248"/>
      <c r="O16" s="248"/>
      <c r="P16" s="248"/>
      <c r="Q16" s="248" t="s">
        <v>238</v>
      </c>
      <c r="R16" s="249" t="s">
        <v>10</v>
      </c>
      <c r="S16" s="261"/>
      <c r="T16" s="258"/>
      <c r="U16" s="258"/>
    </row>
    <row r="17" spans="1:21" ht="60" customHeight="1">
      <c r="A17" s="241"/>
      <c r="B17" s="253"/>
      <c r="C17" s="244"/>
      <c r="D17" s="244"/>
      <c r="E17" s="251"/>
      <c r="F17" s="252"/>
      <c r="G17" s="241">
        <v>6</v>
      </c>
      <c r="H17" s="239" t="s">
        <v>432</v>
      </c>
      <c r="I17" s="244">
        <v>2800</v>
      </c>
      <c r="J17" s="244">
        <f>+ROUND(I17*0.5,-2)</f>
        <v>1400</v>
      </c>
      <c r="K17" s="244">
        <f>+ROUND(I17*0.3,-2)</f>
        <v>800</v>
      </c>
      <c r="L17" s="244">
        <f>+ROUND(I17*0.2,-2)</f>
        <v>600</v>
      </c>
      <c r="M17" s="248"/>
      <c r="N17" s="248"/>
      <c r="O17" s="248"/>
      <c r="P17" s="248"/>
      <c r="Q17" s="248" t="s">
        <v>238</v>
      </c>
      <c r="R17" s="249" t="s">
        <v>10</v>
      </c>
      <c r="S17" s="261"/>
      <c r="T17" s="258"/>
      <c r="U17" s="258"/>
    </row>
    <row r="18" spans="1:20" ht="40.5" customHeight="1">
      <c r="A18" s="241">
        <v>49</v>
      </c>
      <c r="B18" s="239" t="s">
        <v>308</v>
      </c>
      <c r="C18" s="251"/>
      <c r="D18" s="251"/>
      <c r="E18" s="251"/>
      <c r="F18" s="251"/>
      <c r="G18" s="241" t="s">
        <v>300</v>
      </c>
      <c r="H18" s="239" t="s">
        <v>308</v>
      </c>
      <c r="I18" s="244"/>
      <c r="J18" s="244"/>
      <c r="K18" s="244"/>
      <c r="L18" s="244"/>
      <c r="M18" s="248"/>
      <c r="N18" s="248"/>
      <c r="O18" s="248"/>
      <c r="P18" s="248"/>
      <c r="Q18" s="248"/>
      <c r="R18" s="249"/>
      <c r="S18" s="260"/>
      <c r="T18" s="258"/>
    </row>
    <row r="19" spans="1:21" ht="83.25" customHeight="1">
      <c r="A19" s="241" t="s">
        <v>304</v>
      </c>
      <c r="B19" s="243" t="s">
        <v>309</v>
      </c>
      <c r="C19" s="251">
        <v>880</v>
      </c>
      <c r="D19" s="251">
        <v>730</v>
      </c>
      <c r="E19" s="251">
        <v>575</v>
      </c>
      <c r="F19" s="251">
        <v>375</v>
      </c>
      <c r="G19" s="241">
        <v>1</v>
      </c>
      <c r="H19" s="239" t="s">
        <v>424</v>
      </c>
      <c r="I19" s="244">
        <v>3200</v>
      </c>
      <c r="J19" s="244">
        <f>+ROUND(I19*0.7,-2)</f>
        <v>2200</v>
      </c>
      <c r="K19" s="244">
        <f>+ROUND(I19*0.5,-2)</f>
        <v>1600</v>
      </c>
      <c r="L19" s="244">
        <f>+ROUND(I19*0.3,-2)</f>
        <v>1000</v>
      </c>
      <c r="M19" s="248">
        <f>I19/C19-100%</f>
        <v>2.6363636363636362</v>
      </c>
      <c r="N19" s="248">
        <f>J19/D19-100%</f>
        <v>2.0136986301369864</v>
      </c>
      <c r="O19" s="248">
        <f>K19/E19-100%</f>
        <v>1.7826086956521738</v>
      </c>
      <c r="P19" s="248">
        <f>L19/F19-100%</f>
        <v>1.6666666666666665</v>
      </c>
      <c r="Q19" s="248" t="s">
        <v>238</v>
      </c>
      <c r="R19" s="249" t="s">
        <v>1</v>
      </c>
      <c r="S19" s="260"/>
      <c r="T19" s="258"/>
      <c r="U19" s="260"/>
    </row>
    <row r="20" spans="1:21" ht="48" customHeight="1">
      <c r="A20" s="241"/>
      <c r="B20" s="243"/>
      <c r="C20" s="251"/>
      <c r="D20" s="251"/>
      <c r="E20" s="251"/>
      <c r="F20" s="251"/>
      <c r="G20" s="241">
        <v>2</v>
      </c>
      <c r="H20" s="239" t="s">
        <v>436</v>
      </c>
      <c r="I20" s="244"/>
      <c r="J20" s="244"/>
      <c r="K20" s="244"/>
      <c r="L20" s="244"/>
      <c r="M20" s="248"/>
      <c r="N20" s="248"/>
      <c r="O20" s="248"/>
      <c r="P20" s="248"/>
      <c r="Q20" s="248"/>
      <c r="R20" s="258"/>
      <c r="S20" s="260"/>
      <c r="T20" s="258"/>
      <c r="U20" s="260"/>
    </row>
    <row r="21" spans="1:21" ht="63.75" customHeight="1">
      <c r="A21" s="241"/>
      <c r="B21" s="243"/>
      <c r="C21" s="251"/>
      <c r="D21" s="251"/>
      <c r="E21" s="251"/>
      <c r="F21" s="251"/>
      <c r="G21" s="242" t="s">
        <v>335</v>
      </c>
      <c r="H21" s="243" t="s">
        <v>5</v>
      </c>
      <c r="I21" s="244">
        <v>1000</v>
      </c>
      <c r="J21" s="244">
        <f>+ROUND(I21*0.7,-2)</f>
        <v>700</v>
      </c>
      <c r="K21" s="244">
        <f>+ROUND(I21*0.5,-2)</f>
        <v>500</v>
      </c>
      <c r="L21" s="244">
        <f>+ROUND(I21*0.3,-2)</f>
        <v>300</v>
      </c>
      <c r="M21" s="248"/>
      <c r="N21" s="248"/>
      <c r="O21" s="248"/>
      <c r="P21" s="248"/>
      <c r="Q21" s="248"/>
      <c r="R21" s="249" t="s">
        <v>10</v>
      </c>
      <c r="S21" s="260"/>
      <c r="T21" s="258"/>
      <c r="U21" s="260"/>
    </row>
    <row r="22" spans="1:21" ht="63.75" customHeight="1">
      <c r="A22" s="241"/>
      <c r="B22" s="243"/>
      <c r="C22" s="251"/>
      <c r="D22" s="251"/>
      <c r="E22" s="251"/>
      <c r="F22" s="251"/>
      <c r="G22" s="242" t="s">
        <v>336</v>
      </c>
      <c r="H22" s="243" t="s">
        <v>6</v>
      </c>
      <c r="I22" s="244">
        <v>850</v>
      </c>
      <c r="J22" s="244">
        <f>+ROUND(I22*0.7,-2)</f>
        <v>600</v>
      </c>
      <c r="K22" s="244">
        <f>+ROUND(I22*0.5,-2)</f>
        <v>400</v>
      </c>
      <c r="L22" s="244">
        <f>+ROUND(I22*0.3,-2)</f>
        <v>300</v>
      </c>
      <c r="M22" s="248"/>
      <c r="N22" s="248"/>
      <c r="O22" s="248"/>
      <c r="P22" s="248"/>
      <c r="Q22" s="248"/>
      <c r="R22" s="249" t="s">
        <v>10</v>
      </c>
      <c r="S22" s="260"/>
      <c r="T22" s="258"/>
      <c r="U22" s="260"/>
    </row>
    <row r="23" spans="1:21" ht="66.75" customHeight="1">
      <c r="A23" s="241"/>
      <c r="B23" s="243"/>
      <c r="C23" s="251"/>
      <c r="D23" s="251"/>
      <c r="E23" s="251"/>
      <c r="F23" s="251"/>
      <c r="G23" s="242" t="s">
        <v>437</v>
      </c>
      <c r="H23" s="243" t="s">
        <v>435</v>
      </c>
      <c r="I23" s="244">
        <v>750</v>
      </c>
      <c r="J23" s="244">
        <f>+ROUND(I23*0.7,-2)</f>
        <v>500</v>
      </c>
      <c r="K23" s="244">
        <f>+ROUND(I23*0.5,-2)</f>
        <v>400</v>
      </c>
      <c r="L23" s="244">
        <f>+ROUND(I23*0.3,-2)</f>
        <v>200</v>
      </c>
      <c r="M23" s="248"/>
      <c r="N23" s="248"/>
      <c r="O23" s="248"/>
      <c r="P23" s="248"/>
      <c r="Q23" s="248"/>
      <c r="R23" s="249" t="s">
        <v>10</v>
      </c>
      <c r="S23" s="260"/>
      <c r="T23" s="258"/>
      <c r="U23" s="260"/>
    </row>
    <row r="24" spans="1:20" ht="50.25" customHeight="1">
      <c r="A24" s="241" t="s">
        <v>306</v>
      </c>
      <c r="B24" s="243" t="s">
        <v>397</v>
      </c>
      <c r="C24" s="251">
        <v>420</v>
      </c>
      <c r="D24" s="251">
        <v>365</v>
      </c>
      <c r="E24" s="251">
        <v>260</v>
      </c>
      <c r="F24" s="251">
        <v>155</v>
      </c>
      <c r="G24" s="241">
        <v>3</v>
      </c>
      <c r="H24" s="243" t="s">
        <v>9</v>
      </c>
      <c r="I24" s="244">
        <v>600</v>
      </c>
      <c r="J24" s="244">
        <f>+ROUND(I24*0.7,-2)</f>
        <v>400</v>
      </c>
      <c r="K24" s="244">
        <f>+ROUND(I24*0.45,-2)</f>
        <v>300</v>
      </c>
      <c r="L24" s="244">
        <f>+ROUND(I24*0.3,-2)</f>
        <v>200</v>
      </c>
      <c r="M24" s="248">
        <f aca="true" t="shared" si="2" ref="M24:P26">I24/C24-100%</f>
        <v>0.4285714285714286</v>
      </c>
      <c r="N24" s="248">
        <f t="shared" si="2"/>
        <v>0.09589041095890405</v>
      </c>
      <c r="O24" s="248">
        <f t="shared" si="2"/>
        <v>0.15384615384615374</v>
      </c>
      <c r="P24" s="248">
        <f t="shared" si="2"/>
        <v>0.29032258064516125</v>
      </c>
      <c r="Q24" s="248" t="s">
        <v>238</v>
      </c>
      <c r="R24" s="249" t="s">
        <v>235</v>
      </c>
      <c r="S24" s="260"/>
      <c r="T24" s="258"/>
    </row>
    <row r="25" spans="1:21" ht="63" customHeight="1">
      <c r="A25" s="241" t="s">
        <v>307</v>
      </c>
      <c r="B25" s="243" t="s">
        <v>310</v>
      </c>
      <c r="C25" s="251">
        <v>320</v>
      </c>
      <c r="D25" s="251">
        <v>235</v>
      </c>
      <c r="E25" s="251">
        <v>130</v>
      </c>
      <c r="F25" s="251">
        <v>85</v>
      </c>
      <c r="G25" s="241">
        <v>4</v>
      </c>
      <c r="H25" s="243" t="s">
        <v>438</v>
      </c>
      <c r="I25" s="244">
        <v>400</v>
      </c>
      <c r="J25" s="244">
        <f>+ROUND(I25*0.7,-2)</f>
        <v>300</v>
      </c>
      <c r="K25" s="244">
        <f>+ROUND(I25*0.4,-2)</f>
        <v>200</v>
      </c>
      <c r="L25" s="244">
        <f>+ROUND(I25*0.2,-2)</f>
        <v>100</v>
      </c>
      <c r="M25" s="248">
        <f t="shared" si="2"/>
        <v>0.25</v>
      </c>
      <c r="N25" s="248">
        <f t="shared" si="2"/>
        <v>0.27659574468085113</v>
      </c>
      <c r="O25" s="248">
        <f t="shared" si="2"/>
        <v>0.5384615384615385</v>
      </c>
      <c r="P25" s="248">
        <f t="shared" si="2"/>
        <v>0.17647058823529416</v>
      </c>
      <c r="Q25" s="248" t="s">
        <v>238</v>
      </c>
      <c r="R25" s="249" t="s">
        <v>235</v>
      </c>
      <c r="S25" s="260"/>
      <c r="T25" s="258"/>
      <c r="U25" s="263"/>
    </row>
    <row r="26" spans="1:21" ht="68.25" customHeight="1">
      <c r="A26" s="242" t="s">
        <v>37</v>
      </c>
      <c r="B26" s="254" t="s">
        <v>4</v>
      </c>
      <c r="C26" s="244">
        <v>1050</v>
      </c>
      <c r="D26" s="244">
        <v>540</v>
      </c>
      <c r="E26" s="251">
        <v>270</v>
      </c>
      <c r="F26" s="252">
        <v>190</v>
      </c>
      <c r="G26" s="241">
        <v>5</v>
      </c>
      <c r="H26" s="243" t="s">
        <v>8</v>
      </c>
      <c r="I26" s="244">
        <v>1200</v>
      </c>
      <c r="J26" s="244">
        <f>+ROUND(I26*0.5,-2)</f>
        <v>600</v>
      </c>
      <c r="K26" s="244">
        <f>+ROUND(I26*0.3,-2)</f>
        <v>400</v>
      </c>
      <c r="L26" s="244">
        <f>+ROUND(I26*0.2,-2)</f>
        <v>200</v>
      </c>
      <c r="M26" s="248">
        <f t="shared" si="2"/>
        <v>0.1428571428571428</v>
      </c>
      <c r="N26" s="248">
        <f t="shared" si="2"/>
        <v>0.11111111111111116</v>
      </c>
      <c r="O26" s="248">
        <f t="shared" si="2"/>
        <v>0.4814814814814814</v>
      </c>
      <c r="P26" s="248">
        <f t="shared" si="2"/>
        <v>0.05263157894736836</v>
      </c>
      <c r="Q26" s="248" t="s">
        <v>238</v>
      </c>
      <c r="R26" s="249" t="s">
        <v>10</v>
      </c>
      <c r="S26" s="261"/>
      <c r="T26" s="258"/>
      <c r="U26" s="258"/>
    </row>
    <row r="27" spans="1:21" ht="65.25" customHeight="1">
      <c r="A27" s="241"/>
      <c r="B27" s="253"/>
      <c r="C27" s="244"/>
      <c r="D27" s="244"/>
      <c r="E27" s="251"/>
      <c r="F27" s="252"/>
      <c r="G27" s="241">
        <v>6</v>
      </c>
      <c r="H27" s="243" t="s">
        <v>7</v>
      </c>
      <c r="I27" s="244">
        <v>2800</v>
      </c>
      <c r="J27" s="244">
        <f>+ROUND(I27*0.5,-2)</f>
        <v>1400</v>
      </c>
      <c r="K27" s="244">
        <f>+ROUND(I27*0.3,-2)</f>
        <v>800</v>
      </c>
      <c r="L27" s="244">
        <f>+ROUND(I27*0.2,-2)</f>
        <v>600</v>
      </c>
      <c r="M27" s="248"/>
      <c r="N27" s="248"/>
      <c r="O27" s="248"/>
      <c r="P27" s="248"/>
      <c r="Q27" s="248" t="s">
        <v>238</v>
      </c>
      <c r="R27" s="249" t="s">
        <v>10</v>
      </c>
      <c r="S27" s="261"/>
      <c r="T27" s="258"/>
      <c r="U27" s="258"/>
    </row>
    <row r="57" spans="1:2" ht="18.75">
      <c r="A57" s="242"/>
      <c r="B57" s="246"/>
    </row>
    <row r="58" spans="2:7" ht="18.75">
      <c r="B58" s="242"/>
      <c r="G58" s="246"/>
    </row>
  </sheetData>
  <sheetProtection/>
  <mergeCells count="11">
    <mergeCell ref="A5:F5"/>
    <mergeCell ref="M5:P5"/>
    <mergeCell ref="Q5:Q6"/>
    <mergeCell ref="R5:R6"/>
    <mergeCell ref="G1:L1"/>
    <mergeCell ref="G2:L2"/>
    <mergeCell ref="G5:G6"/>
    <mergeCell ref="H5:H6"/>
    <mergeCell ref="I5:L5"/>
    <mergeCell ref="R13:R15"/>
    <mergeCell ref="H4:R4"/>
  </mergeCells>
  <printOptions/>
  <pageMargins left="0.4330708661417323" right="0.1968503937007874" top="0.4330708661417323" bottom="0.31496062992125984" header="0.1968503937007874" footer="0.1968503937007874"/>
  <pageSetup horizontalDpi="600" verticalDpi="600" orientation="portrait" paperSize="9" scale="90"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I282"/>
  <sheetViews>
    <sheetView view="pageBreakPreview" zoomScale="60" zoomScalePageLayoutView="0" workbookViewId="0" topLeftCell="A268">
      <selection activeCell="H36" sqref="H36"/>
    </sheetView>
  </sheetViews>
  <sheetFormatPr defaultColWidth="9.00390625" defaultRowHeight="15.75"/>
  <cols>
    <col min="1" max="1" width="5.375" style="285" customWidth="1"/>
    <col min="2" max="2" width="52.625" style="286" customWidth="1"/>
    <col min="3" max="3" width="12.00390625" style="278" customWidth="1"/>
    <col min="4" max="4" width="12.625" style="278" customWidth="1"/>
    <col min="5" max="5" width="11.50390625" style="278" customWidth="1"/>
    <col min="6" max="6" width="9.00390625" style="271" customWidth="1"/>
    <col min="7" max="7" width="11.375" style="271" bestFit="1" customWidth="1"/>
    <col min="8" max="8" width="15.125" style="271" customWidth="1"/>
    <col min="9" max="9" width="11.375" style="271" bestFit="1" customWidth="1"/>
    <col min="10" max="16384" width="9.00390625" style="271" customWidth="1"/>
  </cols>
  <sheetData>
    <row r="1" spans="1:5" ht="21.75" customHeight="1">
      <c r="A1" s="522" t="s">
        <v>1241</v>
      </c>
      <c r="B1" s="522"/>
      <c r="C1" s="522"/>
      <c r="D1" s="522"/>
      <c r="E1" s="522"/>
    </row>
    <row r="2" spans="1:6" ht="15.75" customHeight="1">
      <c r="A2" s="272"/>
      <c r="B2" s="272"/>
      <c r="C2" s="523" t="s">
        <v>464</v>
      </c>
      <c r="D2" s="523"/>
      <c r="E2" s="523"/>
      <c r="F2" s="273"/>
    </row>
    <row r="3" spans="1:6" ht="21" customHeight="1">
      <c r="A3" s="524" t="s">
        <v>267</v>
      </c>
      <c r="B3" s="524" t="s">
        <v>434</v>
      </c>
      <c r="C3" s="524" t="s">
        <v>442</v>
      </c>
      <c r="D3" s="524"/>
      <c r="E3" s="524"/>
      <c r="F3" s="274"/>
    </row>
    <row r="4" spans="1:5" ht="21" customHeight="1">
      <c r="A4" s="524"/>
      <c r="B4" s="525"/>
      <c r="C4" s="232" t="s">
        <v>263</v>
      </c>
      <c r="D4" s="232" t="s">
        <v>264</v>
      </c>
      <c r="E4" s="232" t="s">
        <v>265</v>
      </c>
    </row>
    <row r="5" spans="1:5" ht="27.75" customHeight="1">
      <c r="A5" s="232" t="s">
        <v>301</v>
      </c>
      <c r="B5" s="233" t="s">
        <v>465</v>
      </c>
      <c r="C5" s="232"/>
      <c r="D5" s="232"/>
      <c r="E5" s="232"/>
    </row>
    <row r="6" spans="1:5" s="275" customFormat="1" ht="31.5">
      <c r="A6" s="236">
        <v>1</v>
      </c>
      <c r="B6" s="234" t="s">
        <v>466</v>
      </c>
      <c r="C6" s="237">
        <v>1400</v>
      </c>
      <c r="D6" s="236"/>
      <c r="E6" s="236"/>
    </row>
    <row r="7" spans="1:5" s="275" customFormat="1" ht="15.75">
      <c r="A7" s="236">
        <v>2</v>
      </c>
      <c r="B7" s="234" t="s">
        <v>467</v>
      </c>
      <c r="C7" s="237">
        <v>1450</v>
      </c>
      <c r="D7" s="236"/>
      <c r="E7" s="236"/>
    </row>
    <row r="8" spans="1:5" s="275" customFormat="1" ht="15.75">
      <c r="A8" s="236">
        <v>3</v>
      </c>
      <c r="B8" s="234" t="s">
        <v>468</v>
      </c>
      <c r="C8" s="237">
        <v>1280</v>
      </c>
      <c r="D8" s="236"/>
      <c r="E8" s="236"/>
    </row>
    <row r="9" spans="1:5" s="275" customFormat="1" ht="15.75">
      <c r="A9" s="236">
        <v>4</v>
      </c>
      <c r="B9" s="234" t="s">
        <v>469</v>
      </c>
      <c r="C9" s="237">
        <v>1150</v>
      </c>
      <c r="D9" s="236"/>
      <c r="E9" s="236"/>
    </row>
    <row r="10" spans="1:5" s="275" customFormat="1" ht="15.75">
      <c r="A10" s="236">
        <v>5</v>
      </c>
      <c r="B10" s="234" t="s">
        <v>470</v>
      </c>
      <c r="C10" s="237">
        <v>950</v>
      </c>
      <c r="D10" s="236"/>
      <c r="E10" s="236"/>
    </row>
    <row r="11" spans="1:5" s="275" customFormat="1" ht="15.75">
      <c r="A11" s="236">
        <v>6</v>
      </c>
      <c r="B11" s="234" t="s">
        <v>471</v>
      </c>
      <c r="C11" s="237">
        <v>900</v>
      </c>
      <c r="D11" s="236"/>
      <c r="E11" s="236"/>
    </row>
    <row r="12" spans="1:5" s="275" customFormat="1" ht="15.75">
      <c r="A12" s="236">
        <v>7</v>
      </c>
      <c r="B12" s="234" t="s">
        <v>472</v>
      </c>
      <c r="C12" s="237">
        <v>800</v>
      </c>
      <c r="D12" s="236"/>
      <c r="E12" s="236"/>
    </row>
    <row r="13" spans="1:5" s="275" customFormat="1" ht="15.75">
      <c r="A13" s="236">
        <v>8</v>
      </c>
      <c r="B13" s="234" t="s">
        <v>473</v>
      </c>
      <c r="C13" s="237">
        <v>700</v>
      </c>
      <c r="D13" s="236"/>
      <c r="E13" s="236"/>
    </row>
    <row r="14" spans="1:5" s="275" customFormat="1" ht="15.75">
      <c r="A14" s="232" t="s">
        <v>300</v>
      </c>
      <c r="B14" s="233" t="s">
        <v>474</v>
      </c>
      <c r="C14" s="235" t="s">
        <v>475</v>
      </c>
      <c r="D14" s="235"/>
      <c r="E14" s="235"/>
    </row>
    <row r="15" spans="1:5" s="275" customFormat="1" ht="15.75">
      <c r="A15" s="232">
        <v>1</v>
      </c>
      <c r="B15" s="233" t="s">
        <v>476</v>
      </c>
      <c r="C15" s="232"/>
      <c r="D15" s="232"/>
      <c r="E15" s="232"/>
    </row>
    <row r="16" spans="1:6" s="276" customFormat="1" ht="15.75">
      <c r="A16" s="526" t="s">
        <v>324</v>
      </c>
      <c r="B16" s="527" t="s">
        <v>477</v>
      </c>
      <c r="C16" s="529">
        <v>9500</v>
      </c>
      <c r="D16" s="529">
        <v>5000</v>
      </c>
      <c r="E16" s="529">
        <v>3500</v>
      </c>
      <c r="F16" s="275"/>
    </row>
    <row r="17" spans="1:6" s="276" customFormat="1" ht="60.75" customHeight="1">
      <c r="A17" s="526"/>
      <c r="B17" s="528"/>
      <c r="C17" s="529"/>
      <c r="D17" s="529"/>
      <c r="E17" s="529"/>
      <c r="F17" s="275"/>
    </row>
    <row r="18" spans="1:6" s="276" customFormat="1" ht="15.75">
      <c r="A18" s="526" t="s">
        <v>325</v>
      </c>
      <c r="B18" s="527" t="s">
        <v>478</v>
      </c>
      <c r="C18" s="529">
        <v>8000</v>
      </c>
      <c r="D18" s="529">
        <v>4800</v>
      </c>
      <c r="E18" s="529">
        <v>3200</v>
      </c>
      <c r="F18" s="275"/>
    </row>
    <row r="19" spans="1:6" s="276" customFormat="1" ht="15.75">
      <c r="A19" s="526"/>
      <c r="B19" s="530"/>
      <c r="C19" s="529"/>
      <c r="D19" s="529"/>
      <c r="E19" s="529"/>
      <c r="F19" s="275"/>
    </row>
    <row r="20" spans="1:6" s="276" customFormat="1" ht="55.5" customHeight="1">
      <c r="A20" s="526"/>
      <c r="B20" s="528"/>
      <c r="C20" s="529"/>
      <c r="D20" s="529"/>
      <c r="E20" s="529"/>
      <c r="F20" s="275"/>
    </row>
    <row r="21" spans="1:5" s="275" customFormat="1" ht="63" customHeight="1">
      <c r="A21" s="236" t="s">
        <v>326</v>
      </c>
      <c r="B21" s="233" t="s">
        <v>479</v>
      </c>
      <c r="C21" s="237">
        <v>3000</v>
      </c>
      <c r="D21" s="237">
        <v>800</v>
      </c>
      <c r="E21" s="237">
        <v>450</v>
      </c>
    </row>
    <row r="22" spans="1:6" s="276" customFormat="1" ht="48.75" customHeight="1">
      <c r="A22" s="236" t="s">
        <v>327</v>
      </c>
      <c r="B22" s="233" t="s">
        <v>1242</v>
      </c>
      <c r="C22" s="237">
        <v>3500</v>
      </c>
      <c r="D22" s="237">
        <v>1850</v>
      </c>
      <c r="E22" s="237">
        <v>950</v>
      </c>
      <c r="F22" s="275"/>
    </row>
    <row r="23" spans="1:6" s="276" customFormat="1" ht="51" customHeight="1">
      <c r="A23" s="236" t="s">
        <v>328</v>
      </c>
      <c r="B23" s="233" t="s">
        <v>1243</v>
      </c>
      <c r="C23" s="237">
        <v>2000</v>
      </c>
      <c r="D23" s="237">
        <f>C23*50%</f>
        <v>1000</v>
      </c>
      <c r="E23" s="237">
        <f>C23*30%</f>
        <v>600</v>
      </c>
      <c r="F23" s="275"/>
    </row>
    <row r="24" spans="1:6" s="276" customFormat="1" ht="50.25" customHeight="1">
      <c r="A24" s="236" t="s">
        <v>329</v>
      </c>
      <c r="B24" s="233" t="s">
        <v>1244</v>
      </c>
      <c r="C24" s="237">
        <v>1600</v>
      </c>
      <c r="D24" s="237">
        <f>C24*50%</f>
        <v>800</v>
      </c>
      <c r="E24" s="237">
        <f>C24*30%</f>
        <v>480</v>
      </c>
      <c r="F24" s="275"/>
    </row>
    <row r="25" spans="1:6" s="276" customFormat="1" ht="38.25" customHeight="1">
      <c r="A25" s="236" t="s">
        <v>330</v>
      </c>
      <c r="B25" s="234" t="s">
        <v>480</v>
      </c>
      <c r="C25" s="236">
        <v>800</v>
      </c>
      <c r="D25" s="237">
        <v>550</v>
      </c>
      <c r="E25" s="237">
        <v>320</v>
      </c>
      <c r="F25" s="275"/>
    </row>
    <row r="26" spans="1:6" s="276" customFormat="1" ht="37.5" customHeight="1">
      <c r="A26" s="236" t="s">
        <v>331</v>
      </c>
      <c r="B26" s="234" t="s">
        <v>481</v>
      </c>
      <c r="C26" s="236">
        <v>700</v>
      </c>
      <c r="D26" s="237">
        <v>420</v>
      </c>
      <c r="E26" s="237">
        <v>280</v>
      </c>
      <c r="F26" s="275"/>
    </row>
    <row r="27" spans="1:6" s="276" customFormat="1" ht="25.5" customHeight="1">
      <c r="A27" s="534" t="s">
        <v>332</v>
      </c>
      <c r="B27" s="531" t="s">
        <v>1246</v>
      </c>
      <c r="C27" s="526">
        <v>650</v>
      </c>
      <c r="D27" s="529">
        <v>350</v>
      </c>
      <c r="E27" s="529">
        <v>280</v>
      </c>
      <c r="F27" s="275"/>
    </row>
    <row r="28" spans="1:6" s="276" customFormat="1" ht="34.5" customHeight="1">
      <c r="A28" s="535"/>
      <c r="B28" s="532"/>
      <c r="C28" s="526"/>
      <c r="D28" s="529"/>
      <c r="E28" s="529"/>
      <c r="F28" s="275"/>
    </row>
    <row r="29" spans="1:5" s="276" customFormat="1" ht="39.75" customHeight="1">
      <c r="A29" s="236" t="s">
        <v>333</v>
      </c>
      <c r="B29" s="234" t="s">
        <v>1247</v>
      </c>
      <c r="C29" s="237">
        <v>550</v>
      </c>
      <c r="D29" s="237">
        <v>350</v>
      </c>
      <c r="E29" s="237">
        <v>250</v>
      </c>
    </row>
    <row r="30" spans="1:5" s="276" customFormat="1" ht="31.5">
      <c r="A30" s="526" t="s">
        <v>334</v>
      </c>
      <c r="B30" s="234" t="s">
        <v>483</v>
      </c>
      <c r="C30" s="237">
        <v>400</v>
      </c>
      <c r="D30" s="237">
        <v>280</v>
      </c>
      <c r="E30" s="237">
        <v>200</v>
      </c>
    </row>
    <row r="31" spans="1:5" s="276" customFormat="1" ht="31.5">
      <c r="A31" s="533"/>
      <c r="B31" s="234" t="s">
        <v>484</v>
      </c>
      <c r="C31" s="237">
        <v>300</v>
      </c>
      <c r="D31" s="237">
        <v>200</v>
      </c>
      <c r="E31" s="237">
        <v>150</v>
      </c>
    </row>
    <row r="32" spans="1:5" s="276" customFormat="1" ht="31.5">
      <c r="A32" s="533"/>
      <c r="B32" s="234" t="s">
        <v>485</v>
      </c>
      <c r="C32" s="236">
        <v>220</v>
      </c>
      <c r="D32" s="237">
        <v>140</v>
      </c>
      <c r="E32" s="237">
        <v>100</v>
      </c>
    </row>
    <row r="33" spans="1:5" ht="15.75">
      <c r="A33" s="236" t="s">
        <v>482</v>
      </c>
      <c r="B33" s="234" t="s">
        <v>486</v>
      </c>
      <c r="C33" s="237">
        <v>120</v>
      </c>
      <c r="D33" s="237">
        <v>100</v>
      </c>
      <c r="E33" s="237">
        <v>90</v>
      </c>
    </row>
    <row r="34" spans="1:5" ht="15.75">
      <c r="A34" s="236" t="s">
        <v>1245</v>
      </c>
      <c r="B34" s="233" t="s">
        <v>487</v>
      </c>
      <c r="C34" s="237"/>
      <c r="D34" s="237"/>
      <c r="E34" s="237"/>
    </row>
    <row r="35" spans="1:5" ht="15.75" hidden="1">
      <c r="A35" s="270"/>
      <c r="B35" s="234" t="s">
        <v>488</v>
      </c>
      <c r="C35" s="237"/>
      <c r="D35" s="237"/>
      <c r="E35" s="237"/>
    </row>
    <row r="36" spans="1:5" ht="24.75" customHeight="1">
      <c r="A36" s="270"/>
      <c r="B36" s="234" t="s">
        <v>489</v>
      </c>
      <c r="C36" s="237">
        <v>6500</v>
      </c>
      <c r="D36" s="237"/>
      <c r="E36" s="237"/>
    </row>
    <row r="37" spans="1:5" ht="24.75" customHeight="1">
      <c r="A37" s="270"/>
      <c r="B37" s="234" t="s">
        <v>490</v>
      </c>
      <c r="C37" s="237">
        <v>5650</v>
      </c>
      <c r="D37" s="237"/>
      <c r="E37" s="237"/>
    </row>
    <row r="38" spans="1:5" ht="24.75" customHeight="1">
      <c r="A38" s="270"/>
      <c r="B38" s="234" t="s">
        <v>1360</v>
      </c>
      <c r="C38" s="237">
        <v>5250</v>
      </c>
      <c r="D38" s="237"/>
      <c r="E38" s="237"/>
    </row>
    <row r="39" spans="1:5" ht="24.75" customHeight="1">
      <c r="A39" s="270"/>
      <c r="B39" s="234" t="s">
        <v>491</v>
      </c>
      <c r="C39" s="237">
        <v>4700</v>
      </c>
      <c r="D39" s="237"/>
      <c r="E39" s="237"/>
    </row>
    <row r="40" spans="1:5" ht="24.75" customHeight="1">
      <c r="A40" s="270"/>
      <c r="B40" s="234" t="s">
        <v>492</v>
      </c>
      <c r="C40" s="237">
        <v>3700</v>
      </c>
      <c r="D40" s="237"/>
      <c r="E40" s="237"/>
    </row>
    <row r="41" spans="1:5" ht="24.75" customHeight="1">
      <c r="A41" s="270"/>
      <c r="B41" s="234" t="s">
        <v>493</v>
      </c>
      <c r="C41" s="237">
        <v>3400</v>
      </c>
      <c r="D41" s="237"/>
      <c r="E41" s="237"/>
    </row>
    <row r="42" spans="1:5" ht="33.75" customHeight="1">
      <c r="A42" s="270"/>
      <c r="B42" s="234" t="s">
        <v>1361</v>
      </c>
      <c r="C42" s="237">
        <v>3250</v>
      </c>
      <c r="D42" s="237"/>
      <c r="E42" s="237"/>
    </row>
    <row r="43" spans="1:8" ht="27" customHeight="1">
      <c r="A43" s="270"/>
      <c r="B43" s="234" t="s">
        <v>494</v>
      </c>
      <c r="C43" s="237">
        <v>3150</v>
      </c>
      <c r="D43" s="237"/>
      <c r="E43" s="237"/>
      <c r="H43" s="492"/>
    </row>
    <row r="44" spans="1:5" ht="31.5">
      <c r="A44" s="270"/>
      <c r="B44" s="234" t="s">
        <v>1362</v>
      </c>
      <c r="C44" s="237">
        <v>3040</v>
      </c>
      <c r="D44" s="237"/>
      <c r="E44" s="237"/>
    </row>
    <row r="45" spans="1:5" s="277" customFormat="1" ht="33.75" customHeight="1">
      <c r="A45" s="232">
        <v>2</v>
      </c>
      <c r="B45" s="233" t="s">
        <v>495</v>
      </c>
      <c r="C45" s="237"/>
      <c r="D45" s="237"/>
      <c r="E45" s="237"/>
    </row>
    <row r="46" spans="1:5" ht="34.5" customHeight="1">
      <c r="A46" s="236" t="s">
        <v>335</v>
      </c>
      <c r="B46" s="233" t="s">
        <v>496</v>
      </c>
      <c r="C46" s="237">
        <v>1800</v>
      </c>
      <c r="D46" s="237">
        <v>1050</v>
      </c>
      <c r="E46" s="237">
        <v>550</v>
      </c>
    </row>
    <row r="47" spans="1:5" s="278" customFormat="1" ht="37.5" customHeight="1">
      <c r="A47" s="236" t="s">
        <v>336</v>
      </c>
      <c r="B47" s="233" t="s">
        <v>1248</v>
      </c>
      <c r="C47" s="237">
        <v>5000</v>
      </c>
      <c r="D47" s="237">
        <f>C47*50%</f>
        <v>2500</v>
      </c>
      <c r="E47" s="237">
        <v>1400</v>
      </c>
    </row>
    <row r="48" spans="1:5" s="278" customFormat="1" ht="35.25" customHeight="1">
      <c r="A48" s="236" t="s">
        <v>437</v>
      </c>
      <c r="B48" s="233" t="s">
        <v>497</v>
      </c>
      <c r="C48" s="237">
        <v>600</v>
      </c>
      <c r="D48" s="237">
        <v>350</v>
      </c>
      <c r="E48" s="237">
        <v>250</v>
      </c>
    </row>
    <row r="49" spans="1:5" s="278" customFormat="1" ht="37.5" customHeight="1">
      <c r="A49" s="236" t="s">
        <v>498</v>
      </c>
      <c r="B49" s="233" t="s">
        <v>499</v>
      </c>
      <c r="C49" s="237">
        <v>950</v>
      </c>
      <c r="D49" s="237">
        <v>650</v>
      </c>
      <c r="E49" s="237">
        <v>450</v>
      </c>
    </row>
    <row r="50" spans="1:5" s="276" customFormat="1" ht="47.25">
      <c r="A50" s="236" t="s">
        <v>500</v>
      </c>
      <c r="B50" s="233" t="s">
        <v>501</v>
      </c>
      <c r="C50" s="237">
        <v>700</v>
      </c>
      <c r="D50" s="237">
        <v>420</v>
      </c>
      <c r="E50" s="237">
        <v>280</v>
      </c>
    </row>
    <row r="51" spans="1:5" s="278" customFormat="1" ht="47.25">
      <c r="A51" s="236" t="s">
        <v>502</v>
      </c>
      <c r="B51" s="233" t="s">
        <v>503</v>
      </c>
      <c r="C51" s="237">
        <v>200</v>
      </c>
      <c r="D51" s="237">
        <v>140</v>
      </c>
      <c r="E51" s="237">
        <v>100</v>
      </c>
    </row>
    <row r="52" spans="1:5" s="278" customFormat="1" ht="39" customHeight="1">
      <c r="A52" s="236" t="s">
        <v>504</v>
      </c>
      <c r="B52" s="233" t="s">
        <v>505</v>
      </c>
      <c r="C52" s="237">
        <v>270</v>
      </c>
      <c r="D52" s="237">
        <v>170</v>
      </c>
      <c r="E52" s="237">
        <v>130</v>
      </c>
    </row>
    <row r="53" spans="1:5" s="278" customFormat="1" ht="39" customHeight="1">
      <c r="A53" s="236" t="s">
        <v>506</v>
      </c>
      <c r="B53" s="234" t="s">
        <v>1249</v>
      </c>
      <c r="C53" s="237">
        <v>1200</v>
      </c>
      <c r="D53" s="237">
        <v>680</v>
      </c>
      <c r="E53" s="237">
        <f>C53*30%</f>
        <v>360</v>
      </c>
    </row>
    <row r="54" spans="1:5" s="276" customFormat="1" ht="31.5">
      <c r="A54" s="526" t="s">
        <v>507</v>
      </c>
      <c r="B54" s="234" t="s">
        <v>483</v>
      </c>
      <c r="C54" s="237">
        <v>300</v>
      </c>
      <c r="D54" s="237">
        <v>200</v>
      </c>
      <c r="E54" s="237">
        <v>150</v>
      </c>
    </row>
    <row r="55" spans="1:7" s="276" customFormat="1" ht="35.25" customHeight="1">
      <c r="A55" s="526"/>
      <c r="B55" s="234" t="s">
        <v>484</v>
      </c>
      <c r="C55" s="237">
        <v>220</v>
      </c>
      <c r="D55" s="237">
        <v>150</v>
      </c>
      <c r="E55" s="237">
        <v>120</v>
      </c>
      <c r="G55" s="279"/>
    </row>
    <row r="56" spans="1:5" s="276" customFormat="1" ht="33" customHeight="1">
      <c r="A56" s="526"/>
      <c r="B56" s="234" t="s">
        <v>485</v>
      </c>
      <c r="C56" s="237">
        <v>200</v>
      </c>
      <c r="D56" s="237">
        <v>130</v>
      </c>
      <c r="E56" s="237">
        <v>100</v>
      </c>
    </row>
    <row r="57" spans="1:6" ht="22.5" customHeight="1">
      <c r="A57" s="236" t="s">
        <v>508</v>
      </c>
      <c r="B57" s="234" t="s">
        <v>486</v>
      </c>
      <c r="C57" s="237">
        <v>120</v>
      </c>
      <c r="D57" s="237">
        <v>100</v>
      </c>
      <c r="E57" s="237">
        <v>90</v>
      </c>
      <c r="F57" s="275"/>
    </row>
    <row r="58" spans="1:6" ht="19.5" customHeight="1">
      <c r="A58" s="232">
        <v>3</v>
      </c>
      <c r="B58" s="233" t="s">
        <v>509</v>
      </c>
      <c r="C58" s="237" t="s">
        <v>475</v>
      </c>
      <c r="D58" s="237"/>
      <c r="E58" s="237"/>
      <c r="F58" s="275"/>
    </row>
    <row r="59" spans="1:5" s="276" customFormat="1" ht="31.5">
      <c r="A59" s="236" t="s">
        <v>337</v>
      </c>
      <c r="B59" s="233" t="s">
        <v>510</v>
      </c>
      <c r="C59" s="237">
        <v>6700</v>
      </c>
      <c r="D59" s="237">
        <f>C59*50%</f>
        <v>3350</v>
      </c>
      <c r="E59" s="237">
        <v>1500</v>
      </c>
    </row>
    <row r="60" spans="1:5" s="276" customFormat="1" ht="36" customHeight="1">
      <c r="A60" s="236" t="s">
        <v>338</v>
      </c>
      <c r="B60" s="233" t="s">
        <v>511</v>
      </c>
      <c r="C60" s="237">
        <v>8200</v>
      </c>
      <c r="D60" s="237">
        <v>4000</v>
      </c>
      <c r="E60" s="237">
        <v>2000</v>
      </c>
    </row>
    <row r="61" spans="1:5" s="276" customFormat="1" ht="38.25" customHeight="1">
      <c r="A61" s="236" t="s">
        <v>512</v>
      </c>
      <c r="B61" s="233" t="s">
        <v>1250</v>
      </c>
      <c r="C61" s="237">
        <v>9500</v>
      </c>
      <c r="D61" s="237">
        <v>5000</v>
      </c>
      <c r="E61" s="237">
        <v>3500</v>
      </c>
    </row>
    <row r="62" spans="1:6" s="276" customFormat="1" ht="37.5" customHeight="1">
      <c r="A62" s="236" t="s">
        <v>513</v>
      </c>
      <c r="B62" s="233" t="s">
        <v>514</v>
      </c>
      <c r="C62" s="237">
        <v>8700</v>
      </c>
      <c r="D62" s="237">
        <v>4250</v>
      </c>
      <c r="E62" s="237">
        <v>2000</v>
      </c>
      <c r="F62" s="276" t="s">
        <v>475</v>
      </c>
    </row>
    <row r="63" spans="1:6" s="276" customFormat="1" ht="34.5" customHeight="1" hidden="1">
      <c r="A63" s="236"/>
      <c r="B63" s="233" t="s">
        <v>515</v>
      </c>
      <c r="C63" s="237"/>
      <c r="D63" s="237"/>
      <c r="E63" s="237"/>
      <c r="F63" s="276" t="s">
        <v>475</v>
      </c>
    </row>
    <row r="64" spans="1:5" s="276" customFormat="1" ht="33.75" customHeight="1">
      <c r="A64" s="236" t="s">
        <v>516</v>
      </c>
      <c r="B64" s="233" t="s">
        <v>517</v>
      </c>
      <c r="C64" s="237">
        <v>8700</v>
      </c>
      <c r="D64" s="237">
        <v>4250</v>
      </c>
      <c r="E64" s="237">
        <v>2000</v>
      </c>
    </row>
    <row r="65" spans="1:5" s="276" customFormat="1" ht="29.25" customHeight="1">
      <c r="A65" s="236" t="s">
        <v>518</v>
      </c>
      <c r="B65" s="234" t="s">
        <v>519</v>
      </c>
      <c r="C65" s="237">
        <v>5500</v>
      </c>
      <c r="D65" s="237"/>
      <c r="E65" s="237"/>
    </row>
    <row r="66" spans="1:5" s="276" customFormat="1" ht="50.25" customHeight="1">
      <c r="A66" s="236" t="s">
        <v>520</v>
      </c>
      <c r="B66" s="233" t="s">
        <v>521</v>
      </c>
      <c r="C66" s="237">
        <v>6000</v>
      </c>
      <c r="D66" s="237">
        <f>C66*50%</f>
        <v>3000</v>
      </c>
      <c r="E66" s="237">
        <v>1500</v>
      </c>
    </row>
    <row r="67" spans="1:5" s="276" customFormat="1" ht="39" customHeight="1">
      <c r="A67" s="236" t="s">
        <v>522</v>
      </c>
      <c r="B67" s="233" t="s">
        <v>523</v>
      </c>
      <c r="C67" s="237">
        <v>4500</v>
      </c>
      <c r="D67" s="237">
        <f>C67*50%</f>
        <v>2250</v>
      </c>
      <c r="E67" s="237">
        <f>C67*30%</f>
        <v>1350</v>
      </c>
    </row>
    <row r="68" spans="1:5" s="276" customFormat="1" ht="37.5" customHeight="1">
      <c r="A68" s="236" t="s">
        <v>524</v>
      </c>
      <c r="B68" s="233" t="s">
        <v>525</v>
      </c>
      <c r="C68" s="237">
        <v>2200</v>
      </c>
      <c r="D68" s="237">
        <v>1200</v>
      </c>
      <c r="E68" s="237">
        <v>600</v>
      </c>
    </row>
    <row r="69" spans="1:5" s="276" customFormat="1" ht="38.25" customHeight="1">
      <c r="A69" s="236" t="s">
        <v>526</v>
      </c>
      <c r="B69" s="233" t="s">
        <v>1251</v>
      </c>
      <c r="C69" s="237">
        <v>2800</v>
      </c>
      <c r="D69" s="237">
        <v>1550</v>
      </c>
      <c r="E69" s="237">
        <v>800</v>
      </c>
    </row>
    <row r="70" spans="1:5" s="276" customFormat="1" ht="37.5" customHeight="1">
      <c r="A70" s="236" t="s">
        <v>527</v>
      </c>
      <c r="B70" s="233" t="s">
        <v>528</v>
      </c>
      <c r="C70" s="237">
        <v>220</v>
      </c>
      <c r="D70" s="237">
        <v>150</v>
      </c>
      <c r="E70" s="237">
        <v>120</v>
      </c>
    </row>
    <row r="71" spans="1:5" s="276" customFormat="1" ht="31.5">
      <c r="A71" s="526" t="s">
        <v>529</v>
      </c>
      <c r="B71" s="234" t="s">
        <v>483</v>
      </c>
      <c r="C71" s="237">
        <v>280</v>
      </c>
      <c r="D71" s="237">
        <v>180</v>
      </c>
      <c r="E71" s="237">
        <v>140</v>
      </c>
    </row>
    <row r="72" spans="1:5" s="276" customFormat="1" ht="31.5">
      <c r="A72" s="526"/>
      <c r="B72" s="234" t="s">
        <v>484</v>
      </c>
      <c r="C72" s="237">
        <v>225</v>
      </c>
      <c r="D72" s="237">
        <v>150</v>
      </c>
      <c r="E72" s="237">
        <v>120</v>
      </c>
    </row>
    <row r="73" spans="1:5" s="276" customFormat="1" ht="31.5">
      <c r="A73" s="526"/>
      <c r="B73" s="234" t="s">
        <v>485</v>
      </c>
      <c r="C73" s="237">
        <v>200</v>
      </c>
      <c r="D73" s="237">
        <v>140</v>
      </c>
      <c r="E73" s="237">
        <v>100</v>
      </c>
    </row>
    <row r="74" spans="1:5" s="275" customFormat="1" ht="20.25" customHeight="1">
      <c r="A74" s="236" t="s">
        <v>530</v>
      </c>
      <c r="B74" s="234" t="s">
        <v>486</v>
      </c>
      <c r="C74" s="237">
        <v>120</v>
      </c>
      <c r="D74" s="237">
        <v>100</v>
      </c>
      <c r="E74" s="237">
        <v>90</v>
      </c>
    </row>
    <row r="75" spans="1:5" s="280" customFormat="1" ht="15.75">
      <c r="A75" s="232">
        <v>4</v>
      </c>
      <c r="B75" s="233" t="s">
        <v>1252</v>
      </c>
      <c r="C75" s="237"/>
      <c r="D75" s="237"/>
      <c r="E75" s="237"/>
    </row>
    <row r="76" spans="1:5" s="275" customFormat="1" ht="15.75">
      <c r="A76" s="526" t="s">
        <v>339</v>
      </c>
      <c r="B76" s="527" t="s">
        <v>1253</v>
      </c>
      <c r="C76" s="520">
        <v>4500</v>
      </c>
      <c r="D76" s="520">
        <v>2300</v>
      </c>
      <c r="E76" s="520">
        <v>1350</v>
      </c>
    </row>
    <row r="77" spans="1:5" s="276" customFormat="1" ht="54" customHeight="1">
      <c r="A77" s="526"/>
      <c r="B77" s="528"/>
      <c r="C77" s="521"/>
      <c r="D77" s="521"/>
      <c r="E77" s="521"/>
    </row>
    <row r="78" spans="1:7" s="276" customFormat="1" ht="54.75" customHeight="1">
      <c r="A78" s="236" t="s">
        <v>340</v>
      </c>
      <c r="B78" s="233" t="s">
        <v>531</v>
      </c>
      <c r="C78" s="237">
        <v>4000</v>
      </c>
      <c r="D78" s="237">
        <v>2500</v>
      </c>
      <c r="E78" s="237">
        <v>1200</v>
      </c>
      <c r="G78" s="276" t="s">
        <v>475</v>
      </c>
    </row>
    <row r="79" spans="1:7" s="276" customFormat="1" ht="38.25" customHeight="1">
      <c r="A79" s="236" t="s">
        <v>341</v>
      </c>
      <c r="B79" s="233" t="s">
        <v>532</v>
      </c>
      <c r="C79" s="237">
        <v>3200</v>
      </c>
      <c r="D79" s="237">
        <v>1850</v>
      </c>
      <c r="E79" s="237">
        <v>900</v>
      </c>
      <c r="G79" s="276" t="s">
        <v>475</v>
      </c>
    </row>
    <row r="80" spans="1:7" s="276" customFormat="1" ht="39" customHeight="1">
      <c r="A80" s="236" t="s">
        <v>342</v>
      </c>
      <c r="B80" s="233" t="s">
        <v>1254</v>
      </c>
      <c r="C80" s="237">
        <v>2200</v>
      </c>
      <c r="D80" s="237">
        <v>1200</v>
      </c>
      <c r="E80" s="237">
        <v>600</v>
      </c>
      <c r="G80" s="276" t="s">
        <v>475</v>
      </c>
    </row>
    <row r="81" spans="1:6" s="276" customFormat="1" ht="43.5" customHeight="1">
      <c r="A81" s="236" t="s">
        <v>125</v>
      </c>
      <c r="B81" s="233" t="s">
        <v>1255</v>
      </c>
      <c r="C81" s="237">
        <v>1000</v>
      </c>
      <c r="D81" s="237">
        <v>550</v>
      </c>
      <c r="E81" s="237">
        <v>350</v>
      </c>
      <c r="F81" s="276" t="s">
        <v>475</v>
      </c>
    </row>
    <row r="82" spans="1:5" s="275" customFormat="1" ht="57" customHeight="1">
      <c r="A82" s="236" t="s">
        <v>533</v>
      </c>
      <c r="B82" s="233" t="s">
        <v>534</v>
      </c>
      <c r="C82" s="237">
        <v>3800</v>
      </c>
      <c r="D82" s="237">
        <v>2200</v>
      </c>
      <c r="E82" s="237">
        <v>1000</v>
      </c>
    </row>
    <row r="83" spans="1:5" s="275" customFormat="1" ht="40.5" customHeight="1">
      <c r="A83" s="236" t="s">
        <v>535</v>
      </c>
      <c r="B83" s="233" t="s">
        <v>536</v>
      </c>
      <c r="C83" s="237">
        <v>2650</v>
      </c>
      <c r="D83" s="237">
        <v>1500</v>
      </c>
      <c r="E83" s="237">
        <v>750</v>
      </c>
    </row>
    <row r="84" spans="1:5" s="276" customFormat="1" ht="31.5">
      <c r="A84" s="526" t="s">
        <v>537</v>
      </c>
      <c r="B84" s="234" t="s">
        <v>483</v>
      </c>
      <c r="C84" s="237">
        <v>270</v>
      </c>
      <c r="D84" s="237">
        <v>165</v>
      </c>
      <c r="E84" s="237">
        <v>130</v>
      </c>
    </row>
    <row r="85" spans="1:5" s="276" customFormat="1" ht="31.5">
      <c r="A85" s="526"/>
      <c r="B85" s="234" t="s">
        <v>484</v>
      </c>
      <c r="C85" s="237">
        <v>220</v>
      </c>
      <c r="D85" s="237">
        <v>150</v>
      </c>
      <c r="E85" s="237">
        <v>120</v>
      </c>
    </row>
    <row r="86" spans="1:5" s="276" customFormat="1" ht="31.5">
      <c r="A86" s="526"/>
      <c r="B86" s="234" t="s">
        <v>485</v>
      </c>
      <c r="C86" s="237">
        <v>200</v>
      </c>
      <c r="D86" s="237">
        <v>130</v>
      </c>
      <c r="E86" s="237">
        <v>100</v>
      </c>
    </row>
    <row r="87" spans="1:5" s="275" customFormat="1" ht="21.75" customHeight="1">
      <c r="A87" s="236" t="s">
        <v>538</v>
      </c>
      <c r="B87" s="234" t="s">
        <v>486</v>
      </c>
      <c r="C87" s="237">
        <v>120</v>
      </c>
      <c r="D87" s="237">
        <v>100</v>
      </c>
      <c r="E87" s="237">
        <v>90</v>
      </c>
    </row>
    <row r="88" spans="1:5" s="275" customFormat="1" ht="24" customHeight="1">
      <c r="A88" s="232">
        <v>5</v>
      </c>
      <c r="B88" s="233" t="s">
        <v>539</v>
      </c>
      <c r="C88" s="237"/>
      <c r="D88" s="237"/>
      <c r="E88" s="237"/>
    </row>
    <row r="89" spans="1:5" s="276" customFormat="1" ht="38.25" customHeight="1">
      <c r="A89" s="236" t="s">
        <v>343</v>
      </c>
      <c r="B89" s="233" t="s">
        <v>540</v>
      </c>
      <c r="C89" s="237">
        <v>1800</v>
      </c>
      <c r="D89" s="237">
        <v>1000</v>
      </c>
      <c r="E89" s="237">
        <v>550</v>
      </c>
    </row>
    <row r="90" spans="1:5" s="276" customFormat="1" ht="36" customHeight="1">
      <c r="A90" s="236" t="s">
        <v>344</v>
      </c>
      <c r="B90" s="233" t="s">
        <v>1257</v>
      </c>
      <c r="C90" s="237">
        <v>1700</v>
      </c>
      <c r="D90" s="237">
        <v>850</v>
      </c>
      <c r="E90" s="237">
        <v>500</v>
      </c>
    </row>
    <row r="91" spans="1:5" s="276" customFormat="1" ht="70.5" customHeight="1">
      <c r="A91" s="236" t="s">
        <v>459</v>
      </c>
      <c r="B91" s="233" t="s">
        <v>1256</v>
      </c>
      <c r="C91" s="237">
        <v>1200</v>
      </c>
      <c r="D91" s="237">
        <v>680</v>
      </c>
      <c r="E91" s="237">
        <v>360</v>
      </c>
    </row>
    <row r="92" spans="1:5" s="276" customFormat="1" ht="44.25" customHeight="1">
      <c r="A92" s="236" t="s">
        <v>541</v>
      </c>
      <c r="B92" s="233" t="s">
        <v>1258</v>
      </c>
      <c r="C92" s="237">
        <v>700</v>
      </c>
      <c r="D92" s="237">
        <v>400</v>
      </c>
      <c r="E92" s="237">
        <v>260</v>
      </c>
    </row>
    <row r="93" spans="1:5" s="276" customFormat="1" ht="38.25" customHeight="1">
      <c r="A93" s="236" t="s">
        <v>542</v>
      </c>
      <c r="B93" s="233" t="s">
        <v>1259</v>
      </c>
      <c r="C93" s="237">
        <v>400</v>
      </c>
      <c r="D93" s="237">
        <v>280</v>
      </c>
      <c r="E93" s="237">
        <v>200</v>
      </c>
    </row>
    <row r="94" spans="1:5" s="276" customFormat="1" ht="54.75" customHeight="1">
      <c r="A94" s="236" t="s">
        <v>543</v>
      </c>
      <c r="B94" s="233" t="s">
        <v>544</v>
      </c>
      <c r="C94" s="237">
        <v>350</v>
      </c>
      <c r="D94" s="237">
        <v>250</v>
      </c>
      <c r="E94" s="237">
        <v>180</v>
      </c>
    </row>
    <row r="95" spans="1:5" s="281" customFormat="1" ht="31.5">
      <c r="A95" s="526" t="s">
        <v>545</v>
      </c>
      <c r="B95" s="234" t="s">
        <v>546</v>
      </c>
      <c r="C95" s="237">
        <v>350</v>
      </c>
      <c r="D95" s="237">
        <v>240</v>
      </c>
      <c r="E95" s="237">
        <v>180</v>
      </c>
    </row>
    <row r="96" spans="1:5" s="276" customFormat="1" ht="31.5">
      <c r="A96" s="526"/>
      <c r="B96" s="234" t="s">
        <v>483</v>
      </c>
      <c r="C96" s="237">
        <v>220</v>
      </c>
      <c r="D96" s="237">
        <v>150</v>
      </c>
      <c r="E96" s="237">
        <v>120</v>
      </c>
    </row>
    <row r="97" spans="1:5" s="276" customFormat="1" ht="31.5">
      <c r="A97" s="526"/>
      <c r="B97" s="234" t="s">
        <v>484</v>
      </c>
      <c r="C97" s="237">
        <v>200</v>
      </c>
      <c r="D97" s="237">
        <v>130</v>
      </c>
      <c r="E97" s="237">
        <v>100</v>
      </c>
    </row>
    <row r="98" spans="1:5" s="276" customFormat="1" ht="31.5">
      <c r="A98" s="526"/>
      <c r="B98" s="234" t="s">
        <v>485</v>
      </c>
      <c r="C98" s="237">
        <v>185</v>
      </c>
      <c r="D98" s="237">
        <v>130</v>
      </c>
      <c r="E98" s="237">
        <v>100</v>
      </c>
    </row>
    <row r="99" spans="1:5" s="275" customFormat="1" ht="18.75" customHeight="1">
      <c r="A99" s="236" t="s">
        <v>545</v>
      </c>
      <c r="B99" s="234" t="s">
        <v>486</v>
      </c>
      <c r="C99" s="237">
        <v>120</v>
      </c>
      <c r="D99" s="237">
        <v>100</v>
      </c>
      <c r="E99" s="237">
        <v>90</v>
      </c>
    </row>
    <row r="100" spans="1:5" s="275" customFormat="1" ht="24" customHeight="1">
      <c r="A100" s="232">
        <v>6</v>
      </c>
      <c r="B100" s="233" t="s">
        <v>547</v>
      </c>
      <c r="C100" s="237"/>
      <c r="D100" s="237"/>
      <c r="E100" s="237"/>
    </row>
    <row r="101" spans="1:5" s="276" customFormat="1" ht="37.5" customHeight="1">
      <c r="A101" s="236" t="s">
        <v>460</v>
      </c>
      <c r="B101" s="233" t="s">
        <v>548</v>
      </c>
      <c r="C101" s="237">
        <v>600</v>
      </c>
      <c r="D101" s="237">
        <v>350</v>
      </c>
      <c r="E101" s="237">
        <v>250</v>
      </c>
    </row>
    <row r="102" spans="1:5" s="276" customFormat="1" ht="33.75" customHeight="1">
      <c r="A102" s="236" t="s">
        <v>461</v>
      </c>
      <c r="B102" s="233" t="s">
        <v>549</v>
      </c>
      <c r="C102" s="237">
        <v>650</v>
      </c>
      <c r="D102" s="237">
        <v>350</v>
      </c>
      <c r="E102" s="237">
        <v>280</v>
      </c>
    </row>
    <row r="103" spans="1:5" s="276" customFormat="1" ht="36" customHeight="1">
      <c r="A103" s="236" t="s">
        <v>550</v>
      </c>
      <c r="B103" s="233" t="s">
        <v>551</v>
      </c>
      <c r="C103" s="237">
        <v>500</v>
      </c>
      <c r="D103" s="237">
        <v>300</v>
      </c>
      <c r="E103" s="237">
        <v>180</v>
      </c>
    </row>
    <row r="104" spans="1:5" s="276" customFormat="1" ht="35.25" customHeight="1">
      <c r="A104" s="236" t="s">
        <v>552</v>
      </c>
      <c r="B104" s="234" t="s">
        <v>1260</v>
      </c>
      <c r="C104" s="237">
        <v>400</v>
      </c>
      <c r="D104" s="237">
        <v>280</v>
      </c>
      <c r="E104" s="237">
        <v>200</v>
      </c>
    </row>
    <row r="105" spans="1:5" s="276" customFormat="1" ht="26.25" customHeight="1">
      <c r="A105" s="236" t="s">
        <v>553</v>
      </c>
      <c r="B105" s="234" t="s">
        <v>554</v>
      </c>
      <c r="C105" s="237">
        <v>400</v>
      </c>
      <c r="D105" s="237">
        <v>280</v>
      </c>
      <c r="E105" s="237">
        <v>200</v>
      </c>
    </row>
    <row r="106" spans="1:5" s="276" customFormat="1" ht="41.25" customHeight="1">
      <c r="A106" s="236" t="s">
        <v>555</v>
      </c>
      <c r="B106" s="234" t="s">
        <v>556</v>
      </c>
      <c r="C106" s="237">
        <v>400</v>
      </c>
      <c r="D106" s="237">
        <v>280</v>
      </c>
      <c r="E106" s="237">
        <v>200</v>
      </c>
    </row>
    <row r="107" spans="1:5" s="276" customFormat="1" ht="34.5" customHeight="1">
      <c r="A107" s="236" t="s">
        <v>557</v>
      </c>
      <c r="B107" s="233" t="s">
        <v>558</v>
      </c>
      <c r="C107" s="237">
        <v>400</v>
      </c>
      <c r="D107" s="237">
        <v>280</v>
      </c>
      <c r="E107" s="237">
        <v>200</v>
      </c>
    </row>
    <row r="108" spans="1:5" s="276" customFormat="1" ht="31.5">
      <c r="A108" s="236" t="s">
        <v>559</v>
      </c>
      <c r="B108" s="233" t="s">
        <v>560</v>
      </c>
      <c r="C108" s="237">
        <v>380</v>
      </c>
      <c r="D108" s="237">
        <v>260</v>
      </c>
      <c r="E108" s="237">
        <v>180</v>
      </c>
    </row>
    <row r="109" spans="1:5" s="276" customFormat="1" ht="25.5" customHeight="1">
      <c r="A109" s="236" t="s">
        <v>561</v>
      </c>
      <c r="B109" s="233" t="s">
        <v>562</v>
      </c>
      <c r="C109" s="237">
        <v>550</v>
      </c>
      <c r="D109" s="237">
        <v>350</v>
      </c>
      <c r="E109" s="237">
        <v>250</v>
      </c>
    </row>
    <row r="110" spans="1:5" s="276" customFormat="1" ht="31.5">
      <c r="A110" s="526" t="s">
        <v>563</v>
      </c>
      <c r="B110" s="234" t="s">
        <v>483</v>
      </c>
      <c r="C110" s="237">
        <v>220</v>
      </c>
      <c r="D110" s="237">
        <v>150</v>
      </c>
      <c r="E110" s="237">
        <v>120</v>
      </c>
    </row>
    <row r="111" spans="1:5" s="276" customFormat="1" ht="31.5">
      <c r="A111" s="526"/>
      <c r="B111" s="234" t="s">
        <v>484</v>
      </c>
      <c r="C111" s="237">
        <v>200</v>
      </c>
      <c r="D111" s="237">
        <v>130</v>
      </c>
      <c r="E111" s="237">
        <v>100</v>
      </c>
    </row>
    <row r="112" spans="1:5" s="276" customFormat="1" ht="31.5">
      <c r="A112" s="526"/>
      <c r="B112" s="234" t="s">
        <v>485</v>
      </c>
      <c r="C112" s="237">
        <v>185</v>
      </c>
      <c r="D112" s="237">
        <v>130</v>
      </c>
      <c r="E112" s="237">
        <v>100</v>
      </c>
    </row>
    <row r="113" spans="1:5" s="275" customFormat="1" ht="21" customHeight="1">
      <c r="A113" s="236" t="s">
        <v>564</v>
      </c>
      <c r="B113" s="234" t="s">
        <v>486</v>
      </c>
      <c r="C113" s="237">
        <v>120</v>
      </c>
      <c r="D113" s="237">
        <v>100</v>
      </c>
      <c r="E113" s="237">
        <v>90</v>
      </c>
    </row>
    <row r="114" spans="1:5" s="275" customFormat="1" ht="27" customHeight="1">
      <c r="A114" s="232">
        <v>7</v>
      </c>
      <c r="B114" s="233" t="s">
        <v>565</v>
      </c>
      <c r="C114" s="237"/>
      <c r="D114" s="237"/>
      <c r="E114" s="237"/>
    </row>
    <row r="115" spans="1:5" s="282" customFormat="1" ht="38.25" customHeight="1">
      <c r="A115" s="236" t="s">
        <v>127</v>
      </c>
      <c r="B115" s="233" t="s">
        <v>566</v>
      </c>
      <c r="C115" s="237">
        <v>3500</v>
      </c>
      <c r="D115" s="237">
        <v>1850</v>
      </c>
      <c r="E115" s="237">
        <v>950</v>
      </c>
    </row>
    <row r="116" spans="1:5" s="282" customFormat="1" ht="36.75" customHeight="1">
      <c r="A116" s="236" t="s">
        <v>128</v>
      </c>
      <c r="B116" s="233" t="s">
        <v>567</v>
      </c>
      <c r="C116" s="237">
        <v>2500</v>
      </c>
      <c r="D116" s="237">
        <v>1450</v>
      </c>
      <c r="E116" s="237">
        <v>600</v>
      </c>
    </row>
    <row r="117" spans="1:5" s="282" customFormat="1" ht="36.75" customHeight="1">
      <c r="A117" s="236" t="s">
        <v>568</v>
      </c>
      <c r="B117" s="233" t="s">
        <v>569</v>
      </c>
      <c r="C117" s="237">
        <v>1200</v>
      </c>
      <c r="D117" s="237">
        <v>680</v>
      </c>
      <c r="E117" s="237">
        <v>360</v>
      </c>
    </row>
    <row r="118" spans="1:5" s="276" customFormat="1" ht="31.5">
      <c r="A118" s="236" t="s">
        <v>570</v>
      </c>
      <c r="B118" s="234" t="s">
        <v>571</v>
      </c>
      <c r="C118" s="237">
        <v>600</v>
      </c>
      <c r="D118" s="237">
        <v>350</v>
      </c>
      <c r="E118" s="237">
        <v>250</v>
      </c>
    </row>
    <row r="119" spans="1:5" s="278" customFormat="1" ht="25.5" customHeight="1">
      <c r="A119" s="236" t="s">
        <v>572</v>
      </c>
      <c r="B119" s="234" t="s">
        <v>573</v>
      </c>
      <c r="C119" s="237">
        <v>275</v>
      </c>
      <c r="D119" s="237">
        <v>180</v>
      </c>
      <c r="E119" s="237">
        <v>140</v>
      </c>
    </row>
    <row r="120" spans="1:5" s="278" customFormat="1" ht="60" customHeight="1">
      <c r="A120" s="236" t="s">
        <v>574</v>
      </c>
      <c r="B120" s="234" t="s">
        <v>1261</v>
      </c>
      <c r="C120" s="237">
        <v>600</v>
      </c>
      <c r="D120" s="237">
        <v>350</v>
      </c>
      <c r="E120" s="237">
        <v>250</v>
      </c>
    </row>
    <row r="121" spans="1:5" s="276" customFormat="1" ht="31.5">
      <c r="A121" s="526" t="s">
        <v>575</v>
      </c>
      <c r="B121" s="234" t="s">
        <v>483</v>
      </c>
      <c r="C121" s="237">
        <v>400</v>
      </c>
      <c r="D121" s="237">
        <v>280</v>
      </c>
      <c r="E121" s="237">
        <v>200</v>
      </c>
    </row>
    <row r="122" spans="1:5" s="276" customFormat="1" ht="31.5">
      <c r="A122" s="526"/>
      <c r="B122" s="234" t="s">
        <v>484</v>
      </c>
      <c r="C122" s="237">
        <v>280</v>
      </c>
      <c r="D122" s="237">
        <v>170</v>
      </c>
      <c r="E122" s="237">
        <v>140</v>
      </c>
    </row>
    <row r="123" spans="1:5" s="276" customFormat="1" ht="31.5">
      <c r="A123" s="526"/>
      <c r="B123" s="234" t="s">
        <v>485</v>
      </c>
      <c r="C123" s="237">
        <v>220</v>
      </c>
      <c r="D123" s="237">
        <v>140</v>
      </c>
      <c r="E123" s="237">
        <v>100</v>
      </c>
    </row>
    <row r="124" spans="1:5" ht="22.5" customHeight="1">
      <c r="A124" s="236" t="s">
        <v>576</v>
      </c>
      <c r="B124" s="234" t="s">
        <v>486</v>
      </c>
      <c r="C124" s="237">
        <v>120</v>
      </c>
      <c r="D124" s="237">
        <v>100</v>
      </c>
      <c r="E124" s="237">
        <v>90</v>
      </c>
    </row>
    <row r="125" spans="1:5" s="275" customFormat="1" ht="22.5" customHeight="1">
      <c r="A125" s="232">
        <v>8</v>
      </c>
      <c r="B125" s="233" t="s">
        <v>577</v>
      </c>
      <c r="C125" s="237"/>
      <c r="D125" s="237"/>
      <c r="E125" s="237"/>
    </row>
    <row r="126" spans="1:5" s="278" customFormat="1" ht="37.5" customHeight="1">
      <c r="A126" s="236" t="s">
        <v>578</v>
      </c>
      <c r="B126" s="233" t="s">
        <v>579</v>
      </c>
      <c r="C126" s="237">
        <v>700</v>
      </c>
      <c r="D126" s="237">
        <v>400</v>
      </c>
      <c r="E126" s="237">
        <v>260</v>
      </c>
    </row>
    <row r="127" spans="1:5" s="276" customFormat="1" ht="37.5" customHeight="1">
      <c r="A127" s="236" t="s">
        <v>580</v>
      </c>
      <c r="B127" s="233" t="s">
        <v>581</v>
      </c>
      <c r="C127" s="237">
        <v>350</v>
      </c>
      <c r="D127" s="237">
        <v>240</v>
      </c>
      <c r="E127" s="237">
        <v>160</v>
      </c>
    </row>
    <row r="128" spans="1:5" s="276" customFormat="1" ht="37.5" customHeight="1">
      <c r="A128" s="236" t="s">
        <v>582</v>
      </c>
      <c r="B128" s="233" t="s">
        <v>583</v>
      </c>
      <c r="C128" s="237">
        <v>350</v>
      </c>
      <c r="D128" s="237">
        <v>240</v>
      </c>
      <c r="E128" s="237">
        <v>160</v>
      </c>
    </row>
    <row r="129" spans="1:5" s="276" customFormat="1" ht="31.5">
      <c r="A129" s="526" t="s">
        <v>584</v>
      </c>
      <c r="B129" s="234" t="s">
        <v>483</v>
      </c>
      <c r="C129" s="237">
        <v>200</v>
      </c>
      <c r="D129" s="237">
        <v>140</v>
      </c>
      <c r="E129" s="237">
        <v>110</v>
      </c>
    </row>
    <row r="130" spans="1:5" s="276" customFormat="1" ht="31.5">
      <c r="A130" s="526"/>
      <c r="B130" s="234" t="s">
        <v>484</v>
      </c>
      <c r="C130" s="237">
        <v>185</v>
      </c>
      <c r="D130" s="237">
        <v>130</v>
      </c>
      <c r="E130" s="237">
        <v>100</v>
      </c>
    </row>
    <row r="131" spans="1:5" s="275" customFormat="1" ht="31.5">
      <c r="A131" s="526"/>
      <c r="B131" s="234" t="s">
        <v>585</v>
      </c>
      <c r="C131" s="237">
        <v>170</v>
      </c>
      <c r="D131" s="237">
        <v>130</v>
      </c>
      <c r="E131" s="237">
        <v>100</v>
      </c>
    </row>
    <row r="132" spans="1:5" s="275" customFormat="1" ht="20.25" customHeight="1">
      <c r="A132" s="236" t="s">
        <v>586</v>
      </c>
      <c r="B132" s="234" t="s">
        <v>486</v>
      </c>
      <c r="C132" s="237">
        <v>120</v>
      </c>
      <c r="D132" s="237">
        <v>100</v>
      </c>
      <c r="E132" s="237">
        <v>90</v>
      </c>
    </row>
    <row r="133" spans="1:5" s="275" customFormat="1" ht="20.25" customHeight="1">
      <c r="A133" s="232">
        <v>9</v>
      </c>
      <c r="B133" s="233" t="s">
        <v>587</v>
      </c>
      <c r="C133" s="237"/>
      <c r="D133" s="237"/>
      <c r="E133" s="237"/>
    </row>
    <row r="134" spans="1:5" s="276" customFormat="1" ht="39.75" customHeight="1">
      <c r="A134" s="236" t="s">
        <v>588</v>
      </c>
      <c r="B134" s="233" t="s">
        <v>589</v>
      </c>
      <c r="C134" s="237">
        <v>3800</v>
      </c>
      <c r="D134" s="237">
        <v>2200</v>
      </c>
      <c r="E134" s="237">
        <v>1000</v>
      </c>
    </row>
    <row r="135" spans="1:6" s="276" customFormat="1" ht="37.5" customHeight="1">
      <c r="A135" s="236" t="s">
        <v>590</v>
      </c>
      <c r="B135" s="233" t="s">
        <v>591</v>
      </c>
      <c r="C135" s="237">
        <v>2700</v>
      </c>
      <c r="D135" s="237">
        <v>1500</v>
      </c>
      <c r="E135" s="237">
        <v>800</v>
      </c>
      <c r="F135" s="276" t="s">
        <v>475</v>
      </c>
    </row>
    <row r="136" spans="1:5" s="276" customFormat="1" ht="37.5" customHeight="1">
      <c r="A136" s="236" t="s">
        <v>592</v>
      </c>
      <c r="B136" s="233" t="s">
        <v>593</v>
      </c>
      <c r="C136" s="237">
        <v>1200</v>
      </c>
      <c r="D136" s="237">
        <v>700</v>
      </c>
      <c r="E136" s="237">
        <v>380</v>
      </c>
    </row>
    <row r="137" spans="1:5" s="276" customFormat="1" ht="38.25" customHeight="1">
      <c r="A137" s="236" t="s">
        <v>594</v>
      </c>
      <c r="B137" s="233" t="s">
        <v>595</v>
      </c>
      <c r="C137" s="237">
        <v>280</v>
      </c>
      <c r="D137" s="237">
        <v>185</v>
      </c>
      <c r="E137" s="237">
        <v>150</v>
      </c>
    </row>
    <row r="138" spans="1:5" s="276" customFormat="1" ht="37.5" customHeight="1">
      <c r="A138" s="236" t="s">
        <v>596</v>
      </c>
      <c r="B138" s="234" t="s">
        <v>1262</v>
      </c>
      <c r="C138" s="237">
        <v>350</v>
      </c>
      <c r="D138" s="237">
        <v>250</v>
      </c>
      <c r="E138" s="237">
        <v>180</v>
      </c>
    </row>
    <row r="139" spans="1:5" s="276" customFormat="1" ht="24" customHeight="1">
      <c r="A139" s="236" t="s">
        <v>597</v>
      </c>
      <c r="B139" s="234" t="s">
        <v>598</v>
      </c>
      <c r="C139" s="237">
        <v>520</v>
      </c>
      <c r="D139" s="237">
        <v>300</v>
      </c>
      <c r="E139" s="237">
        <v>220</v>
      </c>
    </row>
    <row r="140" spans="1:5" s="276" customFormat="1" ht="63">
      <c r="A140" s="236" t="s">
        <v>599</v>
      </c>
      <c r="B140" s="234" t="s">
        <v>1263</v>
      </c>
      <c r="C140" s="237">
        <v>1300</v>
      </c>
      <c r="D140" s="237">
        <v>700</v>
      </c>
      <c r="E140" s="237">
        <v>380</v>
      </c>
    </row>
    <row r="141" spans="1:5" s="276" customFormat="1" ht="31.5">
      <c r="A141" s="236" t="s">
        <v>600</v>
      </c>
      <c r="B141" s="234" t="s">
        <v>601</v>
      </c>
      <c r="C141" s="237">
        <v>900</v>
      </c>
      <c r="D141" s="237">
        <v>650</v>
      </c>
      <c r="E141" s="237">
        <v>450</v>
      </c>
    </row>
    <row r="142" spans="1:5" s="276" customFormat="1" ht="31.5">
      <c r="A142" s="526" t="s">
        <v>602</v>
      </c>
      <c r="B142" s="234" t="s">
        <v>483</v>
      </c>
      <c r="C142" s="237">
        <v>280</v>
      </c>
      <c r="D142" s="237">
        <v>180</v>
      </c>
      <c r="E142" s="237">
        <v>140</v>
      </c>
    </row>
    <row r="143" spans="1:5" s="276" customFormat="1" ht="31.5">
      <c r="A143" s="526"/>
      <c r="B143" s="234" t="s">
        <v>484</v>
      </c>
      <c r="C143" s="237">
        <v>220</v>
      </c>
      <c r="D143" s="237">
        <v>150</v>
      </c>
      <c r="E143" s="237">
        <v>120</v>
      </c>
    </row>
    <row r="144" spans="1:5" s="276" customFormat="1" ht="31.5">
      <c r="A144" s="526"/>
      <c r="B144" s="234" t="s">
        <v>485</v>
      </c>
      <c r="C144" s="237">
        <v>200</v>
      </c>
      <c r="D144" s="237">
        <v>130</v>
      </c>
      <c r="E144" s="237">
        <v>100</v>
      </c>
    </row>
    <row r="145" spans="1:5" s="275" customFormat="1" ht="21.75" customHeight="1">
      <c r="A145" s="236" t="s">
        <v>603</v>
      </c>
      <c r="B145" s="234" t="s">
        <v>486</v>
      </c>
      <c r="C145" s="237">
        <v>120</v>
      </c>
      <c r="D145" s="237">
        <v>100</v>
      </c>
      <c r="E145" s="237">
        <v>90</v>
      </c>
    </row>
    <row r="146" spans="1:5" s="275" customFormat="1" ht="21.75" customHeight="1">
      <c r="A146" s="232">
        <v>10</v>
      </c>
      <c r="B146" s="233" t="s">
        <v>604</v>
      </c>
      <c r="C146" s="237"/>
      <c r="D146" s="237"/>
      <c r="E146" s="237"/>
    </row>
    <row r="147" spans="1:5" s="282" customFormat="1" ht="39.75" customHeight="1">
      <c r="A147" s="236" t="s">
        <v>605</v>
      </c>
      <c r="B147" s="233" t="s">
        <v>606</v>
      </c>
      <c r="C147" s="237">
        <v>2500</v>
      </c>
      <c r="D147" s="237">
        <v>1450</v>
      </c>
      <c r="E147" s="237">
        <v>600</v>
      </c>
    </row>
    <row r="148" spans="1:5" s="276" customFormat="1" ht="78.75">
      <c r="A148" s="236" t="s">
        <v>607</v>
      </c>
      <c r="B148" s="233" t="s">
        <v>1264</v>
      </c>
      <c r="C148" s="237">
        <v>3000</v>
      </c>
      <c r="D148" s="237">
        <v>1800</v>
      </c>
      <c r="E148" s="237">
        <v>1000</v>
      </c>
    </row>
    <row r="149" spans="1:5" s="276" customFormat="1" ht="41.25" customHeight="1">
      <c r="A149" s="236" t="s">
        <v>608</v>
      </c>
      <c r="B149" s="233" t="s">
        <v>609</v>
      </c>
      <c r="C149" s="237">
        <v>2300</v>
      </c>
      <c r="D149" s="237">
        <v>1400</v>
      </c>
      <c r="E149" s="237">
        <v>800</v>
      </c>
    </row>
    <row r="150" spans="1:5" s="276" customFormat="1" ht="41.25" customHeight="1">
      <c r="A150" s="236" t="s">
        <v>610</v>
      </c>
      <c r="B150" s="233" t="s">
        <v>611</v>
      </c>
      <c r="C150" s="237">
        <v>1300</v>
      </c>
      <c r="D150" s="237">
        <v>700</v>
      </c>
      <c r="E150" s="237">
        <v>380</v>
      </c>
    </row>
    <row r="151" spans="1:6" s="276" customFormat="1" ht="52.5" customHeight="1">
      <c r="A151" s="236" t="s">
        <v>612</v>
      </c>
      <c r="B151" s="233" t="s">
        <v>613</v>
      </c>
      <c r="C151" s="237">
        <v>1600</v>
      </c>
      <c r="D151" s="237">
        <v>800</v>
      </c>
      <c r="E151" s="237">
        <v>480</v>
      </c>
      <c r="F151" s="282"/>
    </row>
    <row r="152" spans="1:5" s="276" customFormat="1" ht="58.5" customHeight="1">
      <c r="A152" s="236" t="s">
        <v>614</v>
      </c>
      <c r="B152" s="233" t="s">
        <v>615</v>
      </c>
      <c r="C152" s="237">
        <v>2500</v>
      </c>
      <c r="D152" s="237">
        <v>1450</v>
      </c>
      <c r="E152" s="237">
        <v>600</v>
      </c>
    </row>
    <row r="153" spans="1:5" s="276" customFormat="1" ht="54" customHeight="1">
      <c r="A153" s="236" t="s">
        <v>616</v>
      </c>
      <c r="B153" s="233" t="s">
        <v>617</v>
      </c>
      <c r="C153" s="237">
        <v>1300</v>
      </c>
      <c r="D153" s="237">
        <v>700</v>
      </c>
      <c r="E153" s="237">
        <v>380</v>
      </c>
    </row>
    <row r="154" spans="1:5" s="276" customFormat="1" ht="37.5" customHeight="1">
      <c r="A154" s="236" t="s">
        <v>618</v>
      </c>
      <c r="B154" s="234" t="s">
        <v>619</v>
      </c>
      <c r="C154" s="237">
        <v>600</v>
      </c>
      <c r="D154" s="237">
        <v>350</v>
      </c>
      <c r="E154" s="237">
        <v>250</v>
      </c>
    </row>
    <row r="155" spans="1:5" s="276" customFormat="1" ht="31.5">
      <c r="A155" s="526" t="s">
        <v>620</v>
      </c>
      <c r="B155" s="234" t="s">
        <v>483</v>
      </c>
      <c r="C155" s="237">
        <v>350</v>
      </c>
      <c r="D155" s="237">
        <v>240</v>
      </c>
      <c r="E155" s="237">
        <v>160</v>
      </c>
    </row>
    <row r="156" spans="1:5" s="276" customFormat="1" ht="31.5">
      <c r="A156" s="526"/>
      <c r="B156" s="234" t="s">
        <v>484</v>
      </c>
      <c r="C156" s="237">
        <v>280</v>
      </c>
      <c r="D156" s="237">
        <v>170</v>
      </c>
      <c r="E156" s="237">
        <v>140</v>
      </c>
    </row>
    <row r="157" spans="1:5" s="276" customFormat="1" ht="31.5">
      <c r="A157" s="526"/>
      <c r="B157" s="234" t="s">
        <v>485</v>
      </c>
      <c r="C157" s="237">
        <v>220</v>
      </c>
      <c r="D157" s="237">
        <v>140</v>
      </c>
      <c r="E157" s="237">
        <v>100</v>
      </c>
    </row>
    <row r="158" spans="1:5" s="275" customFormat="1" ht="30" customHeight="1">
      <c r="A158" s="236" t="s">
        <v>621</v>
      </c>
      <c r="B158" s="234" t="s">
        <v>486</v>
      </c>
      <c r="C158" s="237">
        <v>120</v>
      </c>
      <c r="D158" s="237">
        <v>100</v>
      </c>
      <c r="E158" s="237">
        <v>90</v>
      </c>
    </row>
    <row r="159" spans="1:5" s="275" customFormat="1" ht="30" customHeight="1">
      <c r="A159" s="232">
        <v>11</v>
      </c>
      <c r="B159" s="233" t="s">
        <v>622</v>
      </c>
      <c r="C159" s="237"/>
      <c r="D159" s="237"/>
      <c r="E159" s="237"/>
    </row>
    <row r="160" spans="1:5" s="276" customFormat="1" ht="54" customHeight="1">
      <c r="A160" s="236" t="s">
        <v>457</v>
      </c>
      <c r="B160" s="233" t="s">
        <v>623</v>
      </c>
      <c r="C160" s="237">
        <v>2200</v>
      </c>
      <c r="D160" s="237">
        <v>1200</v>
      </c>
      <c r="E160" s="237">
        <v>600</v>
      </c>
    </row>
    <row r="161" spans="1:5" s="276" customFormat="1" ht="40.5" customHeight="1">
      <c r="A161" s="236" t="s">
        <v>458</v>
      </c>
      <c r="B161" s="233" t="s">
        <v>624</v>
      </c>
      <c r="C161" s="237">
        <v>2550</v>
      </c>
      <c r="D161" s="237">
        <v>1450</v>
      </c>
      <c r="E161" s="237">
        <v>700</v>
      </c>
    </row>
    <row r="162" spans="1:5" s="276" customFormat="1" ht="31.5">
      <c r="A162" s="236" t="s">
        <v>625</v>
      </c>
      <c r="B162" s="233" t="s">
        <v>626</v>
      </c>
      <c r="C162" s="237">
        <v>1700</v>
      </c>
      <c r="D162" s="237">
        <v>850</v>
      </c>
      <c r="E162" s="237">
        <v>500</v>
      </c>
    </row>
    <row r="163" spans="1:5" s="276" customFormat="1" ht="54" customHeight="1">
      <c r="A163" s="236" t="s">
        <v>627</v>
      </c>
      <c r="B163" s="233" t="s">
        <v>628</v>
      </c>
      <c r="C163" s="237">
        <v>700</v>
      </c>
      <c r="D163" s="237">
        <v>420</v>
      </c>
      <c r="E163" s="237">
        <v>280</v>
      </c>
    </row>
    <row r="164" spans="1:5" s="276" customFormat="1" ht="47.25">
      <c r="A164" s="236" t="s">
        <v>629</v>
      </c>
      <c r="B164" s="233" t="s">
        <v>630</v>
      </c>
      <c r="C164" s="237">
        <v>700</v>
      </c>
      <c r="D164" s="237">
        <v>420</v>
      </c>
      <c r="E164" s="237">
        <v>280</v>
      </c>
    </row>
    <row r="165" spans="1:5" s="276" customFormat="1" ht="37.5" customHeight="1">
      <c r="A165" s="236" t="s">
        <v>631</v>
      </c>
      <c r="B165" s="233" t="s">
        <v>1265</v>
      </c>
      <c r="C165" s="237">
        <v>420</v>
      </c>
      <c r="D165" s="237">
        <v>300</v>
      </c>
      <c r="E165" s="237">
        <v>200</v>
      </c>
    </row>
    <row r="166" spans="1:5" s="276" customFormat="1" ht="33" customHeight="1">
      <c r="A166" s="236" t="s">
        <v>632</v>
      </c>
      <c r="B166" s="234" t="s">
        <v>633</v>
      </c>
      <c r="C166" s="237">
        <v>420</v>
      </c>
      <c r="D166" s="237">
        <v>300</v>
      </c>
      <c r="E166" s="237">
        <v>200</v>
      </c>
    </row>
    <row r="167" spans="1:5" s="275" customFormat="1" ht="39.75" customHeight="1">
      <c r="A167" s="236" t="s">
        <v>634</v>
      </c>
      <c r="B167" s="233" t="s">
        <v>635</v>
      </c>
      <c r="C167" s="237">
        <v>380</v>
      </c>
      <c r="D167" s="237">
        <v>280</v>
      </c>
      <c r="E167" s="237">
        <v>200</v>
      </c>
    </row>
    <row r="168" spans="1:5" s="276" customFormat="1" ht="31.5">
      <c r="A168" s="526" t="s">
        <v>636</v>
      </c>
      <c r="B168" s="234" t="s">
        <v>483</v>
      </c>
      <c r="C168" s="237">
        <v>320</v>
      </c>
      <c r="D168" s="237">
        <v>200</v>
      </c>
      <c r="E168" s="237">
        <v>150</v>
      </c>
    </row>
    <row r="169" spans="1:5" s="276" customFormat="1" ht="31.5">
      <c r="A169" s="526"/>
      <c r="B169" s="234" t="s">
        <v>484</v>
      </c>
      <c r="C169" s="237">
        <v>250</v>
      </c>
      <c r="D169" s="237">
        <v>180</v>
      </c>
      <c r="E169" s="237">
        <v>130</v>
      </c>
    </row>
    <row r="170" spans="1:5" s="276" customFormat="1" ht="31.5">
      <c r="A170" s="526"/>
      <c r="B170" s="234" t="s">
        <v>485</v>
      </c>
      <c r="C170" s="237">
        <v>200</v>
      </c>
      <c r="D170" s="237">
        <v>130</v>
      </c>
      <c r="E170" s="237">
        <v>100</v>
      </c>
    </row>
    <row r="171" spans="1:5" s="275" customFormat="1" ht="24.75" customHeight="1">
      <c r="A171" s="236" t="s">
        <v>637</v>
      </c>
      <c r="B171" s="234" t="s">
        <v>486</v>
      </c>
      <c r="C171" s="237">
        <v>120</v>
      </c>
      <c r="D171" s="237">
        <v>100</v>
      </c>
      <c r="E171" s="237">
        <v>90</v>
      </c>
    </row>
    <row r="172" spans="1:5" s="275" customFormat="1" ht="24.75" customHeight="1">
      <c r="A172" s="232">
        <v>12</v>
      </c>
      <c r="B172" s="233" t="s">
        <v>638</v>
      </c>
      <c r="C172" s="237"/>
      <c r="D172" s="237"/>
      <c r="E172" s="237"/>
    </row>
    <row r="173" spans="1:5" s="276" customFormat="1" ht="72" customHeight="1">
      <c r="A173" s="236" t="s">
        <v>345</v>
      </c>
      <c r="B173" s="233" t="s">
        <v>639</v>
      </c>
      <c r="C173" s="237">
        <v>1800</v>
      </c>
      <c r="D173" s="237">
        <v>1000</v>
      </c>
      <c r="E173" s="237">
        <v>550</v>
      </c>
    </row>
    <row r="174" spans="1:5" s="276" customFormat="1" ht="42.75" customHeight="1">
      <c r="A174" s="236" t="s">
        <v>346</v>
      </c>
      <c r="B174" s="233" t="s">
        <v>640</v>
      </c>
      <c r="C174" s="237">
        <v>550</v>
      </c>
      <c r="D174" s="237">
        <v>350</v>
      </c>
      <c r="E174" s="237">
        <v>250</v>
      </c>
    </row>
    <row r="175" spans="1:5" s="276" customFormat="1" ht="105" customHeight="1">
      <c r="A175" s="236" t="s">
        <v>347</v>
      </c>
      <c r="B175" s="233" t="s">
        <v>641</v>
      </c>
      <c r="C175" s="237">
        <v>2000</v>
      </c>
      <c r="D175" s="237">
        <v>1150</v>
      </c>
      <c r="E175" s="237">
        <v>600</v>
      </c>
    </row>
    <row r="176" spans="1:5" s="276" customFormat="1" ht="105.75" customHeight="1">
      <c r="A176" s="236" t="s">
        <v>348</v>
      </c>
      <c r="B176" s="233" t="s">
        <v>642</v>
      </c>
      <c r="C176" s="237">
        <v>1600</v>
      </c>
      <c r="D176" s="237">
        <v>850</v>
      </c>
      <c r="E176" s="237">
        <v>480</v>
      </c>
    </row>
    <row r="177" spans="1:6" s="276" customFormat="1" ht="54.75" customHeight="1">
      <c r="A177" s="236" t="s">
        <v>349</v>
      </c>
      <c r="B177" s="234" t="s">
        <v>643</v>
      </c>
      <c r="C177" s="237">
        <v>800</v>
      </c>
      <c r="D177" s="237">
        <v>550</v>
      </c>
      <c r="E177" s="237">
        <v>320</v>
      </c>
      <c r="F177" s="276" t="s">
        <v>475</v>
      </c>
    </row>
    <row r="178" spans="1:5" s="276" customFormat="1" ht="31.5">
      <c r="A178" s="526" t="s">
        <v>350</v>
      </c>
      <c r="B178" s="234" t="s">
        <v>483</v>
      </c>
      <c r="C178" s="237">
        <v>300</v>
      </c>
      <c r="D178" s="237">
        <v>200</v>
      </c>
      <c r="E178" s="237">
        <v>150</v>
      </c>
    </row>
    <row r="179" spans="1:5" s="276" customFormat="1" ht="31.5">
      <c r="A179" s="526"/>
      <c r="B179" s="234" t="s">
        <v>484</v>
      </c>
      <c r="C179" s="237">
        <v>220</v>
      </c>
      <c r="D179" s="237">
        <v>150</v>
      </c>
      <c r="E179" s="237">
        <v>120</v>
      </c>
    </row>
    <row r="180" spans="1:5" s="276" customFormat="1" ht="31.5">
      <c r="A180" s="526"/>
      <c r="B180" s="234" t="s">
        <v>485</v>
      </c>
      <c r="C180" s="237">
        <v>200</v>
      </c>
      <c r="D180" s="237">
        <v>130</v>
      </c>
      <c r="E180" s="237">
        <v>100</v>
      </c>
    </row>
    <row r="181" spans="1:5" s="275" customFormat="1" ht="21" customHeight="1">
      <c r="A181" s="236" t="s">
        <v>351</v>
      </c>
      <c r="B181" s="234" t="s">
        <v>486</v>
      </c>
      <c r="C181" s="237">
        <v>120</v>
      </c>
      <c r="D181" s="237">
        <v>100</v>
      </c>
      <c r="E181" s="237">
        <v>90</v>
      </c>
    </row>
    <row r="182" spans="1:5" s="277" customFormat="1" ht="21" customHeight="1">
      <c r="A182" s="232" t="s">
        <v>99</v>
      </c>
      <c r="B182" s="233" t="s">
        <v>1266</v>
      </c>
      <c r="C182" s="489"/>
      <c r="D182" s="489"/>
      <c r="E182" s="489"/>
    </row>
    <row r="183" spans="1:5" s="275" customFormat="1" ht="21" customHeight="1">
      <c r="A183" s="232">
        <v>1</v>
      </c>
      <c r="B183" s="233" t="s">
        <v>644</v>
      </c>
      <c r="C183" s="237"/>
      <c r="D183" s="237"/>
      <c r="E183" s="237"/>
    </row>
    <row r="184" spans="1:5" s="276" customFormat="1" ht="38.25" customHeight="1">
      <c r="A184" s="236" t="s">
        <v>324</v>
      </c>
      <c r="B184" s="234" t="s">
        <v>645</v>
      </c>
      <c r="C184" s="237">
        <v>180</v>
      </c>
      <c r="D184" s="237">
        <v>120</v>
      </c>
      <c r="E184" s="237">
        <v>90</v>
      </c>
    </row>
    <row r="185" spans="1:5" s="276" customFormat="1" ht="38.25" customHeight="1">
      <c r="A185" s="236" t="s">
        <v>325</v>
      </c>
      <c r="B185" s="234" t="s">
        <v>646</v>
      </c>
      <c r="C185" s="237">
        <v>550</v>
      </c>
      <c r="D185" s="237">
        <v>280</v>
      </c>
      <c r="E185" s="237">
        <v>220</v>
      </c>
    </row>
    <row r="186" spans="1:5" s="276" customFormat="1" ht="38.25" customHeight="1">
      <c r="A186" s="236" t="s">
        <v>326</v>
      </c>
      <c r="B186" s="234" t="s">
        <v>647</v>
      </c>
      <c r="C186" s="237">
        <v>200</v>
      </c>
      <c r="D186" s="237">
        <v>140</v>
      </c>
      <c r="E186" s="237">
        <v>90</v>
      </c>
    </row>
    <row r="187" spans="1:5" s="276" customFormat="1" ht="38.25" customHeight="1">
      <c r="A187" s="236" t="s">
        <v>327</v>
      </c>
      <c r="B187" s="234" t="s">
        <v>648</v>
      </c>
      <c r="C187" s="237">
        <v>150</v>
      </c>
      <c r="D187" s="237">
        <v>120</v>
      </c>
      <c r="E187" s="237">
        <v>90</v>
      </c>
    </row>
    <row r="188" spans="1:5" s="276" customFormat="1" ht="38.25" customHeight="1">
      <c r="A188" s="236" t="s">
        <v>328</v>
      </c>
      <c r="B188" s="233" t="s">
        <v>649</v>
      </c>
      <c r="C188" s="237">
        <v>240</v>
      </c>
      <c r="D188" s="237">
        <v>160</v>
      </c>
      <c r="E188" s="237">
        <v>120</v>
      </c>
    </row>
    <row r="189" spans="1:6" s="276" customFormat="1" ht="38.25" customHeight="1">
      <c r="A189" s="236" t="s">
        <v>329</v>
      </c>
      <c r="B189" s="233" t="s">
        <v>650</v>
      </c>
      <c r="C189" s="237">
        <v>150</v>
      </c>
      <c r="D189" s="237">
        <v>110</v>
      </c>
      <c r="E189" s="237">
        <v>90</v>
      </c>
      <c r="F189" s="276" t="s">
        <v>475</v>
      </c>
    </row>
    <row r="190" spans="1:5" s="276" customFormat="1" ht="38.25" customHeight="1">
      <c r="A190" s="236" t="s">
        <v>330</v>
      </c>
      <c r="B190" s="234" t="s">
        <v>651</v>
      </c>
      <c r="C190" s="236">
        <v>120</v>
      </c>
      <c r="D190" s="237">
        <v>100</v>
      </c>
      <c r="E190" s="237">
        <v>90</v>
      </c>
    </row>
    <row r="191" spans="1:5" s="275" customFormat="1" ht="24.75" customHeight="1">
      <c r="A191" s="236" t="s">
        <v>331</v>
      </c>
      <c r="B191" s="234" t="s">
        <v>486</v>
      </c>
      <c r="C191" s="237">
        <v>90</v>
      </c>
      <c r="D191" s="237">
        <v>85</v>
      </c>
      <c r="E191" s="237">
        <v>80</v>
      </c>
    </row>
    <row r="192" spans="1:5" s="275" customFormat="1" ht="24.75" customHeight="1">
      <c r="A192" s="232">
        <v>2</v>
      </c>
      <c r="B192" s="233" t="s">
        <v>652</v>
      </c>
      <c r="C192" s="237"/>
      <c r="D192" s="237"/>
      <c r="E192" s="237"/>
    </row>
    <row r="193" spans="1:5" s="275" customFormat="1" ht="40.5" customHeight="1">
      <c r="A193" s="236" t="s">
        <v>335</v>
      </c>
      <c r="B193" s="233" t="s">
        <v>653</v>
      </c>
      <c r="C193" s="237">
        <v>120</v>
      </c>
      <c r="D193" s="237">
        <v>100</v>
      </c>
      <c r="E193" s="237">
        <v>80</v>
      </c>
    </row>
    <row r="194" spans="1:5" s="275" customFormat="1" ht="40.5" customHeight="1">
      <c r="A194" s="236" t="s">
        <v>336</v>
      </c>
      <c r="B194" s="233" t="s">
        <v>654</v>
      </c>
      <c r="C194" s="237">
        <v>150</v>
      </c>
      <c r="D194" s="237">
        <v>120</v>
      </c>
      <c r="E194" s="237">
        <v>90</v>
      </c>
    </row>
    <row r="195" spans="1:5" s="275" customFormat="1" ht="40.5" customHeight="1">
      <c r="A195" s="236" t="s">
        <v>437</v>
      </c>
      <c r="B195" s="233" t="s">
        <v>655</v>
      </c>
      <c r="C195" s="237">
        <v>120</v>
      </c>
      <c r="D195" s="237">
        <v>100</v>
      </c>
      <c r="E195" s="237">
        <v>80</v>
      </c>
    </row>
    <row r="196" spans="1:5" s="275" customFormat="1" ht="40.5" customHeight="1">
      <c r="A196" s="236" t="s">
        <v>498</v>
      </c>
      <c r="B196" s="234" t="s">
        <v>656</v>
      </c>
      <c r="C196" s="237">
        <v>100</v>
      </c>
      <c r="D196" s="237">
        <v>90</v>
      </c>
      <c r="E196" s="237">
        <v>80</v>
      </c>
    </row>
    <row r="197" spans="1:5" s="275" customFormat="1" ht="26.25" customHeight="1">
      <c r="A197" s="236" t="s">
        <v>500</v>
      </c>
      <c r="B197" s="234" t="s">
        <v>486</v>
      </c>
      <c r="C197" s="529">
        <v>80</v>
      </c>
      <c r="D197" s="529"/>
      <c r="E197" s="529"/>
    </row>
    <row r="198" spans="1:5" s="275" customFormat="1" ht="26.25" customHeight="1">
      <c r="A198" s="232">
        <v>3</v>
      </c>
      <c r="B198" s="233" t="s">
        <v>657</v>
      </c>
      <c r="C198" s="237"/>
      <c r="D198" s="237"/>
      <c r="E198" s="237"/>
    </row>
    <row r="199" spans="1:5" s="275" customFormat="1" ht="39.75" customHeight="1">
      <c r="A199" s="236" t="s">
        <v>337</v>
      </c>
      <c r="B199" s="233" t="s">
        <v>658</v>
      </c>
      <c r="C199" s="237">
        <v>170</v>
      </c>
      <c r="D199" s="237">
        <v>130</v>
      </c>
      <c r="E199" s="237">
        <v>100</v>
      </c>
    </row>
    <row r="200" spans="1:5" s="275" customFormat="1" ht="39.75" customHeight="1">
      <c r="A200" s="236" t="s">
        <v>338</v>
      </c>
      <c r="B200" s="233" t="s">
        <v>659</v>
      </c>
      <c r="C200" s="237">
        <v>130</v>
      </c>
      <c r="D200" s="237">
        <v>100</v>
      </c>
      <c r="E200" s="237">
        <v>85</v>
      </c>
    </row>
    <row r="201" spans="1:5" s="275" customFormat="1" ht="75.75" customHeight="1">
      <c r="A201" s="236" t="s">
        <v>512</v>
      </c>
      <c r="B201" s="234" t="s">
        <v>660</v>
      </c>
      <c r="C201" s="237">
        <v>170</v>
      </c>
      <c r="D201" s="237">
        <v>130</v>
      </c>
      <c r="E201" s="237">
        <v>100</v>
      </c>
    </row>
    <row r="202" spans="1:5" s="276" customFormat="1" ht="41.25" customHeight="1">
      <c r="A202" s="236" t="s">
        <v>513</v>
      </c>
      <c r="B202" s="234" t="s">
        <v>661</v>
      </c>
      <c r="C202" s="237">
        <v>280</v>
      </c>
      <c r="D202" s="237">
        <v>180</v>
      </c>
      <c r="E202" s="237">
        <v>140</v>
      </c>
    </row>
    <row r="203" spans="1:5" s="275" customFormat="1" ht="41.25" customHeight="1">
      <c r="A203" s="236" t="s">
        <v>516</v>
      </c>
      <c r="B203" s="233" t="s">
        <v>662</v>
      </c>
      <c r="C203" s="237">
        <v>140</v>
      </c>
      <c r="D203" s="237">
        <v>110</v>
      </c>
      <c r="E203" s="237">
        <v>85</v>
      </c>
    </row>
    <row r="204" spans="1:5" s="275" customFormat="1" ht="36.75" customHeight="1">
      <c r="A204" s="236" t="s">
        <v>518</v>
      </c>
      <c r="B204" s="234" t="s">
        <v>663</v>
      </c>
      <c r="C204" s="237">
        <v>140</v>
      </c>
      <c r="D204" s="237">
        <v>110</v>
      </c>
      <c r="E204" s="237">
        <v>85</v>
      </c>
    </row>
    <row r="205" spans="1:5" s="276" customFormat="1" ht="27" customHeight="1">
      <c r="A205" s="236" t="s">
        <v>520</v>
      </c>
      <c r="B205" s="234" t="s">
        <v>664</v>
      </c>
      <c r="C205" s="237">
        <v>100</v>
      </c>
      <c r="D205" s="237">
        <v>85</v>
      </c>
      <c r="E205" s="237">
        <v>80</v>
      </c>
    </row>
    <row r="206" spans="1:5" s="276" customFormat="1" ht="27" customHeight="1">
      <c r="A206" s="236" t="s">
        <v>522</v>
      </c>
      <c r="B206" s="234" t="s">
        <v>486</v>
      </c>
      <c r="C206" s="529">
        <v>85</v>
      </c>
      <c r="D206" s="529"/>
      <c r="E206" s="529"/>
    </row>
    <row r="207" spans="1:5" s="275" customFormat="1" ht="27" customHeight="1">
      <c r="A207" s="232">
        <v>4</v>
      </c>
      <c r="B207" s="233" t="s">
        <v>665</v>
      </c>
      <c r="C207" s="237"/>
      <c r="D207" s="237"/>
      <c r="E207" s="237"/>
    </row>
    <row r="208" spans="1:9" s="276" customFormat="1" ht="41.25" customHeight="1">
      <c r="A208" s="236" t="s">
        <v>339</v>
      </c>
      <c r="B208" s="234" t="s">
        <v>666</v>
      </c>
      <c r="C208" s="237">
        <v>550</v>
      </c>
      <c r="D208" s="237">
        <v>280</v>
      </c>
      <c r="E208" s="237">
        <v>220</v>
      </c>
      <c r="H208" s="276" t="s">
        <v>667</v>
      </c>
      <c r="I208" s="276" t="s">
        <v>475</v>
      </c>
    </row>
    <row r="209" spans="1:5" s="276" customFormat="1" ht="41.25" customHeight="1">
      <c r="A209" s="236" t="s">
        <v>340</v>
      </c>
      <c r="B209" s="233" t="s">
        <v>668</v>
      </c>
      <c r="C209" s="237">
        <v>350</v>
      </c>
      <c r="D209" s="237">
        <v>230</v>
      </c>
      <c r="E209" s="237">
        <v>160</v>
      </c>
    </row>
    <row r="210" spans="1:5" s="275" customFormat="1" ht="41.25" customHeight="1">
      <c r="A210" s="236" t="s">
        <v>341</v>
      </c>
      <c r="B210" s="233" t="s">
        <v>669</v>
      </c>
      <c r="C210" s="237">
        <v>180</v>
      </c>
      <c r="D210" s="237">
        <v>140</v>
      </c>
      <c r="E210" s="237">
        <v>100</v>
      </c>
    </row>
    <row r="211" spans="1:5" s="275" customFormat="1" ht="41.25" customHeight="1">
      <c r="A211" s="236" t="s">
        <v>342</v>
      </c>
      <c r="B211" s="233" t="s">
        <v>670</v>
      </c>
      <c r="C211" s="237">
        <v>180</v>
      </c>
      <c r="D211" s="237">
        <v>140</v>
      </c>
      <c r="E211" s="237">
        <v>100</v>
      </c>
    </row>
    <row r="212" spans="1:5" s="275" customFormat="1" ht="41.25" customHeight="1">
      <c r="A212" s="236" t="s">
        <v>125</v>
      </c>
      <c r="B212" s="233" t="s">
        <v>671</v>
      </c>
      <c r="C212" s="237">
        <v>150</v>
      </c>
      <c r="D212" s="237">
        <v>120</v>
      </c>
      <c r="E212" s="237">
        <v>90</v>
      </c>
    </row>
    <row r="213" spans="1:5" s="275" customFormat="1" ht="25.5" customHeight="1">
      <c r="A213" s="236" t="s">
        <v>533</v>
      </c>
      <c r="B213" s="234" t="s">
        <v>672</v>
      </c>
      <c r="C213" s="237">
        <v>100</v>
      </c>
      <c r="D213" s="237">
        <v>85</v>
      </c>
      <c r="E213" s="237">
        <v>80</v>
      </c>
    </row>
    <row r="214" spans="1:5" s="275" customFormat="1" ht="25.5" customHeight="1">
      <c r="A214" s="236" t="s">
        <v>535</v>
      </c>
      <c r="B214" s="234" t="s">
        <v>486</v>
      </c>
      <c r="C214" s="529">
        <v>80</v>
      </c>
      <c r="D214" s="529"/>
      <c r="E214" s="529"/>
    </row>
    <row r="215" spans="1:5" s="275" customFormat="1" ht="25.5" customHeight="1">
      <c r="A215" s="232">
        <v>5</v>
      </c>
      <c r="B215" s="233" t="s">
        <v>673</v>
      </c>
      <c r="C215" s="237"/>
      <c r="D215" s="237"/>
      <c r="E215" s="237"/>
    </row>
    <row r="216" spans="1:5" s="275" customFormat="1" ht="40.5" customHeight="1">
      <c r="A216" s="236" t="s">
        <v>343</v>
      </c>
      <c r="B216" s="233" t="s">
        <v>1267</v>
      </c>
      <c r="C216" s="237">
        <v>450</v>
      </c>
      <c r="D216" s="237">
        <v>280</v>
      </c>
      <c r="E216" s="237">
        <v>180</v>
      </c>
    </row>
    <row r="217" spans="1:5" s="276" customFormat="1" ht="40.5" customHeight="1">
      <c r="A217" s="236" t="s">
        <v>344</v>
      </c>
      <c r="B217" s="233" t="s">
        <v>674</v>
      </c>
      <c r="C217" s="237">
        <v>2000</v>
      </c>
      <c r="D217" s="237">
        <v>1000</v>
      </c>
      <c r="E217" s="237">
        <v>550</v>
      </c>
    </row>
    <row r="218" spans="1:5" s="276" customFormat="1" ht="40.5" customHeight="1">
      <c r="A218" s="236" t="s">
        <v>459</v>
      </c>
      <c r="B218" s="233" t="s">
        <v>675</v>
      </c>
      <c r="C218" s="237">
        <v>4000</v>
      </c>
      <c r="D218" s="237">
        <v>2200</v>
      </c>
      <c r="E218" s="237">
        <v>1000</v>
      </c>
    </row>
    <row r="219" spans="1:5" s="276" customFormat="1" ht="40.5" customHeight="1">
      <c r="A219" s="236"/>
      <c r="B219" s="234" t="s">
        <v>676</v>
      </c>
      <c r="C219" s="237"/>
      <c r="D219" s="237"/>
      <c r="E219" s="237"/>
    </row>
    <row r="220" spans="1:5" s="276" customFormat="1" ht="40.5" customHeight="1">
      <c r="A220" s="236" t="s">
        <v>541</v>
      </c>
      <c r="B220" s="233" t="s">
        <v>677</v>
      </c>
      <c r="C220" s="237">
        <v>1800</v>
      </c>
      <c r="D220" s="237">
        <v>900</v>
      </c>
      <c r="E220" s="237">
        <v>500</v>
      </c>
    </row>
    <row r="221" spans="1:5" s="275" customFormat="1" ht="40.5" customHeight="1">
      <c r="A221" s="236" t="s">
        <v>542</v>
      </c>
      <c r="B221" s="233" t="s">
        <v>678</v>
      </c>
      <c r="C221" s="237">
        <v>1400</v>
      </c>
      <c r="D221" s="237">
        <v>400</v>
      </c>
      <c r="E221" s="237">
        <v>200</v>
      </c>
    </row>
    <row r="222" spans="1:6" s="275" customFormat="1" ht="27.75" customHeight="1">
      <c r="A222" s="236" t="s">
        <v>543</v>
      </c>
      <c r="B222" s="234" t="s">
        <v>672</v>
      </c>
      <c r="C222" s="237">
        <v>120</v>
      </c>
      <c r="D222" s="237">
        <v>90</v>
      </c>
      <c r="E222" s="237">
        <v>80</v>
      </c>
      <c r="F222" s="275" t="s">
        <v>679</v>
      </c>
    </row>
    <row r="223" spans="1:5" s="275" customFormat="1" ht="27.75" customHeight="1">
      <c r="A223" s="236" t="s">
        <v>680</v>
      </c>
      <c r="B223" s="234" t="s">
        <v>486</v>
      </c>
      <c r="C223" s="529">
        <v>80</v>
      </c>
      <c r="D223" s="529"/>
      <c r="E223" s="529"/>
    </row>
    <row r="224" spans="1:5" s="275" customFormat="1" ht="27.75" customHeight="1">
      <c r="A224" s="232">
        <v>6</v>
      </c>
      <c r="B224" s="233" t="s">
        <v>681</v>
      </c>
      <c r="C224" s="237"/>
      <c r="D224" s="237"/>
      <c r="E224" s="237"/>
    </row>
    <row r="225" spans="1:5" s="275" customFormat="1" ht="27.75" customHeight="1">
      <c r="A225" s="236" t="s">
        <v>460</v>
      </c>
      <c r="B225" s="233" t="s">
        <v>1268</v>
      </c>
      <c r="C225" s="237">
        <v>800</v>
      </c>
      <c r="D225" s="237">
        <v>500</v>
      </c>
      <c r="E225" s="237">
        <v>300</v>
      </c>
    </row>
    <row r="226" spans="1:5" s="275" customFormat="1" ht="27.75" customHeight="1">
      <c r="A226" s="236" t="s">
        <v>461</v>
      </c>
      <c r="B226" s="233" t="s">
        <v>682</v>
      </c>
      <c r="C226" s="237">
        <v>500</v>
      </c>
      <c r="D226" s="237">
        <v>300</v>
      </c>
      <c r="E226" s="237">
        <v>180</v>
      </c>
    </row>
    <row r="227" spans="1:5" s="276" customFormat="1" ht="27.75" customHeight="1">
      <c r="A227" s="526" t="s">
        <v>550</v>
      </c>
      <c r="B227" s="527" t="s">
        <v>683</v>
      </c>
      <c r="C227" s="529">
        <v>350</v>
      </c>
      <c r="D227" s="529">
        <v>230</v>
      </c>
      <c r="E227" s="529">
        <v>160</v>
      </c>
    </row>
    <row r="228" spans="1:5" s="276" customFormat="1" ht="27.75" customHeight="1">
      <c r="A228" s="526"/>
      <c r="B228" s="528"/>
      <c r="C228" s="529"/>
      <c r="D228" s="529"/>
      <c r="E228" s="529"/>
    </row>
    <row r="229" spans="1:5" s="276" customFormat="1" ht="27.75" customHeight="1">
      <c r="A229" s="236" t="s">
        <v>684</v>
      </c>
      <c r="B229" s="236" t="s">
        <v>685</v>
      </c>
      <c r="C229" s="237">
        <v>230</v>
      </c>
      <c r="D229" s="237">
        <v>140</v>
      </c>
      <c r="E229" s="237">
        <v>100</v>
      </c>
    </row>
    <row r="230" spans="1:5" s="275" customFormat="1" ht="27.75" customHeight="1">
      <c r="A230" s="236" t="s">
        <v>553</v>
      </c>
      <c r="B230" s="234" t="s">
        <v>672</v>
      </c>
      <c r="C230" s="237">
        <v>120</v>
      </c>
      <c r="D230" s="237">
        <v>100</v>
      </c>
      <c r="E230" s="237">
        <v>90</v>
      </c>
    </row>
    <row r="231" spans="1:5" s="275" customFormat="1" ht="27.75" customHeight="1">
      <c r="A231" s="236" t="s">
        <v>555</v>
      </c>
      <c r="B231" s="234" t="s">
        <v>486</v>
      </c>
      <c r="C231" s="529">
        <v>80</v>
      </c>
      <c r="D231" s="529"/>
      <c r="E231" s="529"/>
    </row>
    <row r="232" spans="1:5" s="275" customFormat="1" ht="27.75" customHeight="1">
      <c r="A232" s="232">
        <v>7</v>
      </c>
      <c r="B232" s="233" t="s">
        <v>686</v>
      </c>
      <c r="C232" s="237"/>
      <c r="D232" s="237"/>
      <c r="E232" s="237"/>
    </row>
    <row r="233" spans="1:5" s="276" customFormat="1" ht="40.5" customHeight="1">
      <c r="A233" s="236" t="s">
        <v>127</v>
      </c>
      <c r="B233" s="233" t="s">
        <v>687</v>
      </c>
      <c r="C233" s="237">
        <v>150</v>
      </c>
      <c r="D233" s="237">
        <v>120</v>
      </c>
      <c r="E233" s="237">
        <v>90</v>
      </c>
    </row>
    <row r="234" spans="1:5" s="276" customFormat="1" ht="40.5" customHeight="1">
      <c r="A234" s="236" t="s">
        <v>128</v>
      </c>
      <c r="B234" s="233" t="s">
        <v>688</v>
      </c>
      <c r="C234" s="237">
        <v>300</v>
      </c>
      <c r="D234" s="237">
        <v>180</v>
      </c>
      <c r="E234" s="237">
        <v>140</v>
      </c>
    </row>
    <row r="235" spans="1:5" s="276" customFormat="1" ht="40.5" customHeight="1">
      <c r="A235" s="236" t="s">
        <v>568</v>
      </c>
      <c r="B235" s="233" t="s">
        <v>689</v>
      </c>
      <c r="C235" s="237">
        <v>150</v>
      </c>
      <c r="D235" s="237">
        <v>120</v>
      </c>
      <c r="E235" s="237">
        <v>90</v>
      </c>
    </row>
    <row r="236" spans="1:5" s="276" customFormat="1" ht="40.5" customHeight="1">
      <c r="A236" s="236" t="s">
        <v>570</v>
      </c>
      <c r="B236" s="233" t="s">
        <v>690</v>
      </c>
      <c r="C236" s="237">
        <v>250</v>
      </c>
      <c r="D236" s="237">
        <v>160</v>
      </c>
      <c r="E236" s="237">
        <v>120</v>
      </c>
    </row>
    <row r="237" spans="1:5" s="276" customFormat="1" ht="29.25" customHeight="1">
      <c r="A237" s="236" t="s">
        <v>572</v>
      </c>
      <c r="B237" s="234" t="s">
        <v>664</v>
      </c>
      <c r="C237" s="237">
        <v>120</v>
      </c>
      <c r="D237" s="237">
        <v>100</v>
      </c>
      <c r="E237" s="237">
        <v>90</v>
      </c>
    </row>
    <row r="238" spans="1:5" s="276" customFormat="1" ht="29.25" customHeight="1">
      <c r="A238" s="236" t="s">
        <v>574</v>
      </c>
      <c r="B238" s="234" t="s">
        <v>486</v>
      </c>
      <c r="C238" s="529">
        <v>80</v>
      </c>
      <c r="D238" s="529"/>
      <c r="E238" s="529"/>
    </row>
    <row r="239" spans="1:5" s="275" customFormat="1" ht="29.25" customHeight="1">
      <c r="A239" s="232">
        <v>8</v>
      </c>
      <c r="B239" s="233" t="s">
        <v>691</v>
      </c>
      <c r="C239" s="237"/>
      <c r="D239" s="237"/>
      <c r="E239" s="237"/>
    </row>
    <row r="240" spans="1:5" s="283" customFormat="1" ht="36" customHeight="1">
      <c r="A240" s="236" t="s">
        <v>578</v>
      </c>
      <c r="B240" s="233" t="s">
        <v>692</v>
      </c>
      <c r="C240" s="237">
        <v>400</v>
      </c>
      <c r="D240" s="237">
        <v>250</v>
      </c>
      <c r="E240" s="237">
        <v>180</v>
      </c>
    </row>
    <row r="241" spans="1:5" s="283" customFormat="1" ht="36" customHeight="1">
      <c r="A241" s="236" t="s">
        <v>580</v>
      </c>
      <c r="B241" s="233" t="s">
        <v>1269</v>
      </c>
      <c r="C241" s="237">
        <v>600</v>
      </c>
      <c r="D241" s="237">
        <v>350</v>
      </c>
      <c r="E241" s="237">
        <v>230</v>
      </c>
    </row>
    <row r="242" spans="1:5" s="283" customFormat="1" ht="36" customHeight="1">
      <c r="A242" s="236" t="s">
        <v>582</v>
      </c>
      <c r="B242" s="233" t="s">
        <v>1270</v>
      </c>
      <c r="C242" s="237">
        <v>1000</v>
      </c>
      <c r="D242" s="237">
        <v>550</v>
      </c>
      <c r="E242" s="237">
        <v>350</v>
      </c>
    </row>
    <row r="243" spans="1:7" s="276" customFormat="1" ht="32.25" customHeight="1">
      <c r="A243" s="236" t="s">
        <v>584</v>
      </c>
      <c r="B243" s="233" t="s">
        <v>693</v>
      </c>
      <c r="C243" s="237">
        <v>350</v>
      </c>
      <c r="D243" s="237">
        <v>230</v>
      </c>
      <c r="E243" s="237">
        <v>160</v>
      </c>
      <c r="G243" s="276" t="s">
        <v>475</v>
      </c>
    </row>
    <row r="244" spans="1:5" s="276" customFormat="1" ht="32.25" customHeight="1">
      <c r="A244" s="236" t="s">
        <v>586</v>
      </c>
      <c r="B244" s="284" t="s">
        <v>694</v>
      </c>
      <c r="C244" s="237">
        <v>220</v>
      </c>
      <c r="D244" s="237">
        <v>130</v>
      </c>
      <c r="E244" s="237">
        <v>90</v>
      </c>
    </row>
    <row r="245" spans="1:5" s="276" customFormat="1" ht="32.25" customHeight="1">
      <c r="A245" s="236" t="s">
        <v>695</v>
      </c>
      <c r="B245" s="234" t="s">
        <v>696</v>
      </c>
      <c r="C245" s="237">
        <v>90</v>
      </c>
      <c r="D245" s="237">
        <v>85</v>
      </c>
      <c r="E245" s="237">
        <v>80</v>
      </c>
    </row>
    <row r="246" spans="1:5" s="275" customFormat="1" ht="32.25" customHeight="1">
      <c r="A246" s="236" t="s">
        <v>697</v>
      </c>
      <c r="B246" s="234" t="s">
        <v>486</v>
      </c>
      <c r="C246" s="529">
        <v>80</v>
      </c>
      <c r="D246" s="529"/>
      <c r="E246" s="529"/>
    </row>
    <row r="247" spans="1:5" s="275" customFormat="1" ht="32.25" customHeight="1">
      <c r="A247" s="232">
        <v>9</v>
      </c>
      <c r="B247" s="233" t="s">
        <v>698</v>
      </c>
      <c r="C247" s="237"/>
      <c r="D247" s="237"/>
      <c r="E247" s="237"/>
    </row>
    <row r="248" spans="1:6" s="276" customFormat="1" ht="39.75" customHeight="1">
      <c r="A248" s="236" t="s">
        <v>588</v>
      </c>
      <c r="B248" s="233" t="s">
        <v>699</v>
      </c>
      <c r="C248" s="237">
        <v>250</v>
      </c>
      <c r="D248" s="237">
        <v>160</v>
      </c>
      <c r="E248" s="237">
        <v>120</v>
      </c>
      <c r="F248" s="276" t="s">
        <v>475</v>
      </c>
    </row>
    <row r="249" spans="1:5" s="276" customFormat="1" ht="39.75" customHeight="1">
      <c r="A249" s="236" t="s">
        <v>590</v>
      </c>
      <c r="B249" s="233" t="s">
        <v>700</v>
      </c>
      <c r="C249" s="237">
        <v>400</v>
      </c>
      <c r="D249" s="237">
        <v>250</v>
      </c>
      <c r="E249" s="237">
        <v>180</v>
      </c>
    </row>
    <row r="250" spans="1:5" s="276" customFormat="1" ht="39.75" customHeight="1">
      <c r="A250" s="236" t="s">
        <v>592</v>
      </c>
      <c r="B250" s="233" t="s">
        <v>701</v>
      </c>
      <c r="C250" s="237">
        <v>170</v>
      </c>
      <c r="D250" s="237">
        <v>130</v>
      </c>
      <c r="E250" s="237">
        <v>100</v>
      </c>
    </row>
    <row r="251" spans="1:5" s="276" customFormat="1" ht="23.25" customHeight="1">
      <c r="A251" s="236" t="s">
        <v>594</v>
      </c>
      <c r="B251" s="234" t="s">
        <v>696</v>
      </c>
      <c r="C251" s="237">
        <v>100</v>
      </c>
      <c r="D251" s="237">
        <v>85</v>
      </c>
      <c r="E251" s="237">
        <v>80</v>
      </c>
    </row>
    <row r="252" spans="1:6" s="275" customFormat="1" ht="23.25" customHeight="1">
      <c r="A252" s="236" t="s">
        <v>596</v>
      </c>
      <c r="B252" s="234" t="s">
        <v>486</v>
      </c>
      <c r="C252" s="529">
        <v>80</v>
      </c>
      <c r="D252" s="529"/>
      <c r="E252" s="529"/>
      <c r="F252" s="275" t="s">
        <v>475</v>
      </c>
    </row>
    <row r="253" spans="1:5" s="275" customFormat="1" ht="23.25" customHeight="1">
      <c r="A253" s="232">
        <v>10</v>
      </c>
      <c r="B253" s="233" t="s">
        <v>702</v>
      </c>
      <c r="C253" s="237"/>
      <c r="D253" s="237"/>
      <c r="E253" s="237"/>
    </row>
    <row r="254" spans="1:5" s="276" customFormat="1" ht="39" customHeight="1">
      <c r="A254" s="236" t="s">
        <v>605</v>
      </c>
      <c r="B254" s="233" t="s">
        <v>703</v>
      </c>
      <c r="C254" s="237">
        <v>220</v>
      </c>
      <c r="D254" s="237">
        <v>130</v>
      </c>
      <c r="E254" s="237">
        <v>90</v>
      </c>
    </row>
    <row r="255" spans="1:5" s="276" customFormat="1" ht="39" customHeight="1">
      <c r="A255" s="236" t="s">
        <v>607</v>
      </c>
      <c r="B255" s="233" t="s">
        <v>704</v>
      </c>
      <c r="C255" s="237">
        <v>350</v>
      </c>
      <c r="D255" s="237">
        <v>240</v>
      </c>
      <c r="E255" s="237">
        <v>160</v>
      </c>
    </row>
    <row r="256" spans="1:5" s="276" customFormat="1" ht="39" customHeight="1">
      <c r="A256" s="236" t="s">
        <v>608</v>
      </c>
      <c r="B256" s="233" t="s">
        <v>705</v>
      </c>
      <c r="C256" s="237">
        <v>380</v>
      </c>
      <c r="D256" s="237">
        <v>260</v>
      </c>
      <c r="E256" s="237">
        <v>180</v>
      </c>
    </row>
    <row r="257" spans="1:5" s="276" customFormat="1" ht="39" customHeight="1">
      <c r="A257" s="236" t="s">
        <v>610</v>
      </c>
      <c r="B257" s="233" t="s">
        <v>1271</v>
      </c>
      <c r="C257" s="237">
        <v>500</v>
      </c>
      <c r="D257" s="237">
        <v>280</v>
      </c>
      <c r="E257" s="237">
        <v>170</v>
      </c>
    </row>
    <row r="258" spans="1:5" s="276" customFormat="1" ht="30" customHeight="1">
      <c r="A258" s="236" t="s">
        <v>612</v>
      </c>
      <c r="B258" s="233" t="s">
        <v>706</v>
      </c>
      <c r="C258" s="237">
        <v>220</v>
      </c>
      <c r="D258" s="237">
        <v>130</v>
      </c>
      <c r="E258" s="237">
        <v>90</v>
      </c>
    </row>
    <row r="259" spans="1:6" s="276" customFormat="1" ht="30" customHeight="1">
      <c r="A259" s="236" t="s">
        <v>614</v>
      </c>
      <c r="B259" s="234" t="s">
        <v>664</v>
      </c>
      <c r="C259" s="237">
        <v>90</v>
      </c>
      <c r="D259" s="237">
        <v>85</v>
      </c>
      <c r="E259" s="237">
        <v>80</v>
      </c>
      <c r="F259" s="276" t="s">
        <v>475</v>
      </c>
    </row>
    <row r="260" spans="1:5" s="275" customFormat="1" ht="30" customHeight="1">
      <c r="A260" s="236" t="s">
        <v>616</v>
      </c>
      <c r="B260" s="234" t="s">
        <v>486</v>
      </c>
      <c r="C260" s="529">
        <v>80</v>
      </c>
      <c r="D260" s="529"/>
      <c r="E260" s="529"/>
    </row>
    <row r="261" spans="1:5" s="275" customFormat="1" ht="30" customHeight="1">
      <c r="A261" s="232">
        <v>11</v>
      </c>
      <c r="B261" s="233" t="s">
        <v>707</v>
      </c>
      <c r="C261" s="237"/>
      <c r="D261" s="237"/>
      <c r="E261" s="237"/>
    </row>
    <row r="262" spans="1:5" s="276" customFormat="1" ht="37.5" customHeight="1">
      <c r="A262" s="236" t="s">
        <v>457</v>
      </c>
      <c r="B262" s="233" t="s">
        <v>708</v>
      </c>
      <c r="C262" s="237">
        <v>170</v>
      </c>
      <c r="D262" s="237">
        <v>130</v>
      </c>
      <c r="E262" s="237">
        <v>100</v>
      </c>
    </row>
    <row r="263" spans="1:5" s="276" customFormat="1" ht="37.5" customHeight="1">
      <c r="A263" s="236" t="s">
        <v>458</v>
      </c>
      <c r="B263" s="233" t="s">
        <v>709</v>
      </c>
      <c r="C263" s="237">
        <v>300</v>
      </c>
      <c r="D263" s="237">
        <v>180</v>
      </c>
      <c r="E263" s="237">
        <v>140</v>
      </c>
    </row>
    <row r="264" spans="1:5" s="276" customFormat="1" ht="24.75" customHeight="1">
      <c r="A264" s="236" t="s">
        <v>625</v>
      </c>
      <c r="B264" s="233" t="s">
        <v>710</v>
      </c>
      <c r="C264" s="237">
        <v>140</v>
      </c>
      <c r="D264" s="237">
        <v>110</v>
      </c>
      <c r="E264" s="237">
        <v>85</v>
      </c>
    </row>
    <row r="265" spans="1:5" s="276" customFormat="1" ht="38.25" customHeight="1">
      <c r="A265" s="236" t="s">
        <v>627</v>
      </c>
      <c r="B265" s="233" t="s">
        <v>711</v>
      </c>
      <c r="C265" s="237">
        <v>120</v>
      </c>
      <c r="D265" s="237">
        <v>100</v>
      </c>
      <c r="E265" s="237">
        <v>80</v>
      </c>
    </row>
    <row r="266" spans="1:5" s="276" customFormat="1" ht="38.25" customHeight="1">
      <c r="A266" s="236" t="s">
        <v>629</v>
      </c>
      <c r="B266" s="233" t="s">
        <v>712</v>
      </c>
      <c r="C266" s="237">
        <v>120</v>
      </c>
      <c r="D266" s="237">
        <v>100</v>
      </c>
      <c r="E266" s="237">
        <v>80</v>
      </c>
    </row>
    <row r="267" spans="1:5" s="276" customFormat="1" ht="38.25" customHeight="1">
      <c r="A267" s="236" t="s">
        <v>631</v>
      </c>
      <c r="B267" s="233" t="s">
        <v>713</v>
      </c>
      <c r="C267" s="237">
        <v>120</v>
      </c>
      <c r="D267" s="237">
        <v>100</v>
      </c>
      <c r="E267" s="237">
        <v>80</v>
      </c>
    </row>
    <row r="268" spans="1:5" s="276" customFormat="1" ht="25.5" customHeight="1">
      <c r="A268" s="236" t="s">
        <v>632</v>
      </c>
      <c r="B268" s="234" t="s">
        <v>664</v>
      </c>
      <c r="C268" s="237">
        <v>90</v>
      </c>
      <c r="D268" s="237">
        <v>85</v>
      </c>
      <c r="E268" s="237">
        <v>80</v>
      </c>
    </row>
    <row r="269" spans="1:5" s="276" customFormat="1" ht="25.5" customHeight="1">
      <c r="A269" s="236" t="s">
        <v>634</v>
      </c>
      <c r="B269" s="234" t="s">
        <v>486</v>
      </c>
      <c r="C269" s="529">
        <v>80</v>
      </c>
      <c r="D269" s="529"/>
      <c r="E269" s="529"/>
    </row>
    <row r="270" spans="1:5" s="276" customFormat="1" ht="25.5" customHeight="1">
      <c r="A270" s="232">
        <v>12</v>
      </c>
      <c r="B270" s="233" t="s">
        <v>714</v>
      </c>
      <c r="C270" s="237"/>
      <c r="D270" s="237"/>
      <c r="E270" s="237"/>
    </row>
    <row r="271" spans="1:5" s="275" customFormat="1" ht="25.5" customHeight="1">
      <c r="A271" s="236" t="s">
        <v>345</v>
      </c>
      <c r="B271" s="233" t="s">
        <v>715</v>
      </c>
      <c r="C271" s="237">
        <v>120</v>
      </c>
      <c r="D271" s="237">
        <v>100</v>
      </c>
      <c r="E271" s="237">
        <v>80</v>
      </c>
    </row>
    <row r="272" spans="1:5" s="275" customFormat="1" ht="36.75" customHeight="1">
      <c r="A272" s="236" t="s">
        <v>346</v>
      </c>
      <c r="B272" s="233" t="s">
        <v>716</v>
      </c>
      <c r="C272" s="237">
        <v>100</v>
      </c>
      <c r="D272" s="237">
        <v>90</v>
      </c>
      <c r="E272" s="237">
        <v>80</v>
      </c>
    </row>
    <row r="273" spans="1:5" s="275" customFormat="1" ht="47.25">
      <c r="A273" s="236" t="s">
        <v>347</v>
      </c>
      <c r="B273" s="233" t="s">
        <v>1272</v>
      </c>
      <c r="C273" s="237">
        <v>120</v>
      </c>
      <c r="D273" s="237">
        <v>100</v>
      </c>
      <c r="E273" s="237">
        <v>80</v>
      </c>
    </row>
    <row r="274" spans="1:5" s="276" customFormat="1" ht="28.5" customHeight="1">
      <c r="A274" s="236" t="s">
        <v>348</v>
      </c>
      <c r="B274" s="234" t="s">
        <v>664</v>
      </c>
      <c r="C274" s="237">
        <v>100</v>
      </c>
      <c r="D274" s="237">
        <v>90</v>
      </c>
      <c r="E274" s="237">
        <v>80</v>
      </c>
    </row>
    <row r="275" spans="1:5" s="275" customFormat="1" ht="28.5" customHeight="1">
      <c r="A275" s="236" t="s">
        <v>349</v>
      </c>
      <c r="B275" s="234" t="s">
        <v>486</v>
      </c>
      <c r="C275" s="529">
        <v>80</v>
      </c>
      <c r="D275" s="529"/>
      <c r="E275" s="529"/>
    </row>
    <row r="276" spans="1:5" ht="28.5" customHeight="1">
      <c r="A276" s="232">
        <v>13</v>
      </c>
      <c r="B276" s="233" t="s">
        <v>717</v>
      </c>
      <c r="C276" s="237"/>
      <c r="D276" s="237"/>
      <c r="E276" s="237"/>
    </row>
    <row r="277" spans="1:5" ht="28.5" customHeight="1">
      <c r="A277" s="236" t="s">
        <v>426</v>
      </c>
      <c r="B277" s="234" t="s">
        <v>718</v>
      </c>
      <c r="C277" s="237">
        <v>110</v>
      </c>
      <c r="D277" s="237">
        <v>90</v>
      </c>
      <c r="E277" s="237">
        <v>80</v>
      </c>
    </row>
    <row r="278" spans="1:5" ht="28.5" customHeight="1">
      <c r="A278" s="236" t="s">
        <v>427</v>
      </c>
      <c r="B278" s="234" t="s">
        <v>719</v>
      </c>
      <c r="C278" s="237">
        <v>130</v>
      </c>
      <c r="D278" s="237">
        <v>90</v>
      </c>
      <c r="E278" s="237">
        <v>80</v>
      </c>
    </row>
    <row r="279" spans="1:5" ht="36" customHeight="1">
      <c r="A279" s="236" t="s">
        <v>720</v>
      </c>
      <c r="B279" s="234" t="s">
        <v>1273</v>
      </c>
      <c r="C279" s="237">
        <v>110</v>
      </c>
      <c r="D279" s="237">
        <v>90</v>
      </c>
      <c r="E279" s="237">
        <v>80</v>
      </c>
    </row>
    <row r="280" spans="1:5" ht="28.5" customHeight="1">
      <c r="A280" s="236" t="s">
        <v>721</v>
      </c>
      <c r="B280" s="234" t="s">
        <v>722</v>
      </c>
      <c r="C280" s="237">
        <v>120</v>
      </c>
      <c r="D280" s="237">
        <v>90</v>
      </c>
      <c r="E280" s="237">
        <v>80</v>
      </c>
    </row>
    <row r="281" spans="1:5" ht="28.5" customHeight="1">
      <c r="A281" s="236" t="s">
        <v>723</v>
      </c>
      <c r="B281" s="234" t="s">
        <v>664</v>
      </c>
      <c r="C281" s="237">
        <v>100</v>
      </c>
      <c r="D281" s="237">
        <v>85</v>
      </c>
      <c r="E281" s="237">
        <v>80</v>
      </c>
    </row>
    <row r="282" spans="1:5" ht="28.5" customHeight="1">
      <c r="A282" s="236" t="s">
        <v>724</v>
      </c>
      <c r="B282" s="234" t="s">
        <v>486</v>
      </c>
      <c r="C282" s="529">
        <v>80</v>
      </c>
      <c r="D282" s="529"/>
      <c r="E282" s="529"/>
    </row>
    <row r="283" ht="29.25" customHeight="1"/>
    <row r="284" ht="16.5" customHeight="1"/>
    <row r="285" ht="30.75" customHeight="1"/>
    <row r="286" ht="27.75" customHeight="1"/>
    <row r="287" ht="20.25" customHeight="1"/>
    <row r="288" ht="36" customHeight="1"/>
    <row r="289" ht="21" customHeight="1"/>
    <row r="290" ht="20.25" customHeight="1"/>
    <row r="291" ht="53.25" customHeight="1"/>
    <row r="292" ht="24.75" customHeight="1"/>
    <row r="293" ht="20.25" customHeight="1"/>
    <row r="294" ht="57.75" customHeight="1"/>
    <row r="295" ht="21.75" customHeight="1"/>
    <row r="296" ht="18" customHeight="1"/>
    <row r="297" ht="69" customHeight="1"/>
    <row r="298" ht="19.5" customHeight="1"/>
    <row r="299" ht="28.5" customHeight="1"/>
    <row r="300" ht="48" customHeight="1"/>
  </sheetData>
  <sheetProtection/>
  <mergeCells count="54">
    <mergeCell ref="C275:E275"/>
    <mergeCell ref="C282:E282"/>
    <mergeCell ref="C231:E231"/>
    <mergeCell ref="C238:E238"/>
    <mergeCell ref="C246:E246"/>
    <mergeCell ref="C252:E252"/>
    <mergeCell ref="C260:E260"/>
    <mergeCell ref="C269:E269"/>
    <mergeCell ref="C197:E197"/>
    <mergeCell ref="C206:E206"/>
    <mergeCell ref="C214:E214"/>
    <mergeCell ref="C223:E223"/>
    <mergeCell ref="A227:A228"/>
    <mergeCell ref="B227:B228"/>
    <mergeCell ref="C227:C228"/>
    <mergeCell ref="D227:D228"/>
    <mergeCell ref="E227:E228"/>
    <mergeCell ref="A121:A123"/>
    <mergeCell ref="A129:A131"/>
    <mergeCell ref="A142:A144"/>
    <mergeCell ref="A155:A157"/>
    <mergeCell ref="A168:A170"/>
    <mergeCell ref="A178:A180"/>
    <mergeCell ref="A71:A73"/>
    <mergeCell ref="A76:A77"/>
    <mergeCell ref="B76:B77"/>
    <mergeCell ref="A84:A86"/>
    <mergeCell ref="A95:A98"/>
    <mergeCell ref="A110:A112"/>
    <mergeCell ref="B27:B28"/>
    <mergeCell ref="C27:C28"/>
    <mergeCell ref="D27:D28"/>
    <mergeCell ref="E27:E28"/>
    <mergeCell ref="A30:A32"/>
    <mergeCell ref="A54:A56"/>
    <mergeCell ref="A27:A28"/>
    <mergeCell ref="C16:C17"/>
    <mergeCell ref="D16:D17"/>
    <mergeCell ref="E16:E17"/>
    <mergeCell ref="A18:A20"/>
    <mergeCell ref="B18:B20"/>
    <mergeCell ref="C18:C20"/>
    <mergeCell ref="D18:D20"/>
    <mergeCell ref="E18:E20"/>
    <mergeCell ref="C76:C77"/>
    <mergeCell ref="D76:D77"/>
    <mergeCell ref="E76:E77"/>
    <mergeCell ref="A1:E1"/>
    <mergeCell ref="C2:E2"/>
    <mergeCell ref="A3:A4"/>
    <mergeCell ref="B3:B4"/>
    <mergeCell ref="C3:E3"/>
    <mergeCell ref="A16:A17"/>
    <mergeCell ref="B16:B17"/>
  </mergeCells>
  <printOptions/>
  <pageMargins left="0.7480314960629921" right="0.2362204724409449" top="0.3937007874015748" bottom="0.31496062992125984" header="0.1968503937007874" footer="0.2755905511811024"/>
  <pageSetup horizontalDpi="600" verticalDpi="600" orientation="portrait" paperSize="9" scale="85" r:id="rId1"/>
  <headerFooter alignWithMargins="0">
    <oddFooter>&amp;C &amp;P</oddFooter>
  </headerFooter>
</worksheet>
</file>

<file path=xl/worksheets/sheet5.xml><?xml version="1.0" encoding="utf-8"?>
<worksheet xmlns="http://schemas.openxmlformats.org/spreadsheetml/2006/main" xmlns:r="http://schemas.openxmlformats.org/officeDocument/2006/relationships">
  <dimension ref="A1:H90"/>
  <sheetViews>
    <sheetView view="pageBreakPreview" zoomScale="85" zoomScaleNormal="88" zoomScaleSheetLayoutView="85" zoomScalePageLayoutView="0" workbookViewId="0" topLeftCell="A81">
      <selection activeCell="C90" sqref="C90"/>
    </sheetView>
  </sheetViews>
  <sheetFormatPr defaultColWidth="9.00390625" defaultRowHeight="15.75"/>
  <cols>
    <col min="1" max="1" width="5.50390625" style="287" customWidth="1"/>
    <col min="2" max="2" width="53.75390625" style="287" customWidth="1"/>
    <col min="3" max="3" width="12.625" style="299" customWidth="1"/>
    <col min="4" max="4" width="10.25390625" style="287" customWidth="1"/>
    <col min="5" max="5" width="12.75390625" style="287" customWidth="1"/>
    <col min="6" max="6" width="14.50390625" style="287" customWidth="1"/>
    <col min="7" max="7" width="15.75390625" style="288" bestFit="1" customWidth="1"/>
    <col min="8" max="8" width="9.00390625" style="288" customWidth="1"/>
    <col min="9" max="16384" width="9.00390625" style="287" customWidth="1"/>
  </cols>
  <sheetData>
    <row r="1" spans="1:5" ht="24" customHeight="1">
      <c r="A1" s="536" t="s">
        <v>1274</v>
      </c>
      <c r="B1" s="536"/>
      <c r="C1" s="536"/>
      <c r="D1" s="536"/>
      <c r="E1" s="536"/>
    </row>
    <row r="2" spans="1:5" ht="24" customHeight="1">
      <c r="A2" s="289"/>
      <c r="B2" s="289"/>
      <c r="C2" s="537" t="s">
        <v>443</v>
      </c>
      <c r="D2" s="537"/>
      <c r="E2" s="537"/>
    </row>
    <row r="3" spans="1:5" ht="26.25" customHeight="1">
      <c r="A3" s="538" t="s">
        <v>267</v>
      </c>
      <c r="B3" s="538" t="s">
        <v>434</v>
      </c>
      <c r="C3" s="538" t="s">
        <v>442</v>
      </c>
      <c r="D3" s="538"/>
      <c r="E3" s="538"/>
    </row>
    <row r="4" spans="1:5" ht="26.25" customHeight="1">
      <c r="A4" s="538"/>
      <c r="B4" s="538"/>
      <c r="C4" s="290" t="s">
        <v>263</v>
      </c>
      <c r="D4" s="290" t="s">
        <v>264</v>
      </c>
      <c r="E4" s="290" t="s">
        <v>265</v>
      </c>
    </row>
    <row r="5" spans="1:5" ht="29.25" customHeight="1">
      <c r="A5" s="290" t="s">
        <v>301</v>
      </c>
      <c r="B5" s="291" t="s">
        <v>725</v>
      </c>
      <c r="C5" s="292"/>
      <c r="D5" s="293"/>
      <c r="E5" s="293"/>
    </row>
    <row r="6" spans="1:8" ht="99.75" customHeight="1">
      <c r="A6" s="293">
        <v>1</v>
      </c>
      <c r="B6" s="294" t="s">
        <v>726</v>
      </c>
      <c r="C6" s="295">
        <v>380</v>
      </c>
      <c r="D6" s="296">
        <v>250</v>
      </c>
      <c r="E6" s="296">
        <v>160</v>
      </c>
      <c r="F6" s="297"/>
      <c r="G6" s="298"/>
      <c r="H6" s="299"/>
    </row>
    <row r="7" spans="1:8" ht="41.25" customHeight="1">
      <c r="A7" s="293">
        <v>2</v>
      </c>
      <c r="B7" s="300" t="s">
        <v>1275</v>
      </c>
      <c r="C7" s="295">
        <v>530</v>
      </c>
      <c r="D7" s="296">
        <v>300</v>
      </c>
      <c r="E7" s="296">
        <v>150</v>
      </c>
      <c r="F7" s="301"/>
      <c r="G7" s="298"/>
      <c r="H7" s="299"/>
    </row>
    <row r="8" spans="1:8" ht="104.25" customHeight="1">
      <c r="A8" s="293">
        <v>3</v>
      </c>
      <c r="B8" s="302" t="s">
        <v>1276</v>
      </c>
      <c r="C8" s="295">
        <v>850</v>
      </c>
      <c r="D8" s="296">
        <v>450</v>
      </c>
      <c r="E8" s="296">
        <v>200</v>
      </c>
      <c r="F8" s="303"/>
      <c r="G8" s="298"/>
      <c r="H8" s="299"/>
    </row>
    <row r="9" spans="1:8" ht="48.75" customHeight="1">
      <c r="A9" s="304">
        <v>4</v>
      </c>
      <c r="B9" s="302" t="s">
        <v>1277</v>
      </c>
      <c r="C9" s="295">
        <v>220</v>
      </c>
      <c r="D9" s="296">
        <v>130</v>
      </c>
      <c r="E9" s="296">
        <v>100</v>
      </c>
      <c r="F9" s="301"/>
      <c r="G9" s="298"/>
      <c r="H9" s="299"/>
    </row>
    <row r="10" spans="1:8" ht="83.25" customHeight="1">
      <c r="A10" s="293">
        <v>5</v>
      </c>
      <c r="B10" s="294" t="s">
        <v>727</v>
      </c>
      <c r="C10" s="295">
        <v>480</v>
      </c>
      <c r="D10" s="296">
        <v>220</v>
      </c>
      <c r="E10" s="296">
        <v>130</v>
      </c>
      <c r="F10" s="301"/>
      <c r="G10" s="298"/>
      <c r="H10" s="299"/>
    </row>
    <row r="11" spans="1:8" ht="37.5" customHeight="1">
      <c r="A11" s="304">
        <v>6</v>
      </c>
      <c r="B11" s="294" t="s">
        <v>728</v>
      </c>
      <c r="C11" s="295">
        <v>290</v>
      </c>
      <c r="D11" s="296">
        <v>190</v>
      </c>
      <c r="E11" s="296">
        <v>100</v>
      </c>
      <c r="F11" s="301"/>
      <c r="G11" s="298"/>
      <c r="H11" s="299"/>
    </row>
    <row r="12" spans="1:8" ht="76.5" customHeight="1">
      <c r="A12" s="293">
        <v>7</v>
      </c>
      <c r="B12" s="294" t="s">
        <v>729</v>
      </c>
      <c r="C12" s="295">
        <v>350</v>
      </c>
      <c r="D12" s="296">
        <v>220</v>
      </c>
      <c r="E12" s="296">
        <v>110</v>
      </c>
      <c r="F12" s="288"/>
      <c r="G12" s="298"/>
      <c r="H12" s="299"/>
    </row>
    <row r="13" spans="1:8" ht="40.5" customHeight="1">
      <c r="A13" s="304">
        <v>8</v>
      </c>
      <c r="B13" s="294" t="s">
        <v>730</v>
      </c>
      <c r="C13" s="295">
        <v>75</v>
      </c>
      <c r="D13" s="296">
        <v>70</v>
      </c>
      <c r="E13" s="296">
        <v>60</v>
      </c>
      <c r="G13" s="298"/>
      <c r="H13" s="299"/>
    </row>
    <row r="14" spans="1:8" ht="29.25" customHeight="1">
      <c r="A14" s="290" t="s">
        <v>300</v>
      </c>
      <c r="B14" s="291" t="s">
        <v>731</v>
      </c>
      <c r="C14" s="295"/>
      <c r="D14" s="296"/>
      <c r="E14" s="296"/>
      <c r="G14" s="298"/>
      <c r="H14" s="299"/>
    </row>
    <row r="15" spans="1:8" ht="86.25" customHeight="1">
      <c r="A15" s="304">
        <v>1</v>
      </c>
      <c r="B15" s="300" t="s">
        <v>732</v>
      </c>
      <c r="C15" s="295">
        <v>530</v>
      </c>
      <c r="D15" s="296">
        <v>350</v>
      </c>
      <c r="E15" s="296">
        <v>230</v>
      </c>
      <c r="F15" s="305"/>
      <c r="G15" s="298"/>
      <c r="H15" s="299"/>
    </row>
    <row r="16" spans="1:8" ht="105.75" customHeight="1">
      <c r="A16" s="304">
        <v>2</v>
      </c>
      <c r="B16" s="300" t="s">
        <v>733</v>
      </c>
      <c r="C16" s="295">
        <v>650</v>
      </c>
      <c r="D16" s="296">
        <v>300</v>
      </c>
      <c r="E16" s="296">
        <v>150</v>
      </c>
      <c r="F16" s="305"/>
      <c r="G16" s="298"/>
      <c r="H16" s="299"/>
    </row>
    <row r="17" spans="1:8" ht="114" customHeight="1">
      <c r="A17" s="304">
        <v>3</v>
      </c>
      <c r="B17" s="300" t="s">
        <v>734</v>
      </c>
      <c r="C17" s="295">
        <v>330</v>
      </c>
      <c r="D17" s="296">
        <v>220</v>
      </c>
      <c r="E17" s="296">
        <v>100</v>
      </c>
      <c r="F17" s="305"/>
      <c r="G17" s="298"/>
      <c r="H17" s="299"/>
    </row>
    <row r="18" spans="1:8" ht="81.75" customHeight="1">
      <c r="A18" s="304">
        <v>4</v>
      </c>
      <c r="B18" s="300" t="s">
        <v>735</v>
      </c>
      <c r="C18" s="295">
        <v>300</v>
      </c>
      <c r="D18" s="296">
        <v>200</v>
      </c>
      <c r="E18" s="296">
        <v>100</v>
      </c>
      <c r="F18" s="305"/>
      <c r="G18" s="298"/>
      <c r="H18" s="299"/>
    </row>
    <row r="19" spans="1:8" ht="49.5" customHeight="1">
      <c r="A19" s="304">
        <v>5</v>
      </c>
      <c r="B19" s="294" t="s">
        <v>736</v>
      </c>
      <c r="C19" s="295">
        <v>200</v>
      </c>
      <c r="D19" s="296">
        <v>90</v>
      </c>
      <c r="E19" s="296">
        <v>70</v>
      </c>
      <c r="G19" s="298"/>
      <c r="H19" s="299"/>
    </row>
    <row r="20" spans="1:8" ht="47.25" customHeight="1">
      <c r="A20" s="304">
        <v>6</v>
      </c>
      <c r="B20" s="294" t="s">
        <v>737</v>
      </c>
      <c r="C20" s="295">
        <v>200</v>
      </c>
      <c r="D20" s="296">
        <v>90</v>
      </c>
      <c r="E20" s="296">
        <v>70</v>
      </c>
      <c r="G20" s="298"/>
      <c r="H20" s="299"/>
    </row>
    <row r="21" spans="1:8" ht="53.25" customHeight="1">
      <c r="A21" s="304">
        <v>7</v>
      </c>
      <c r="B21" s="302" t="s">
        <v>1278</v>
      </c>
      <c r="C21" s="295">
        <v>75</v>
      </c>
      <c r="D21" s="296">
        <v>70</v>
      </c>
      <c r="E21" s="296">
        <v>60</v>
      </c>
      <c r="G21" s="298"/>
      <c r="H21" s="299"/>
    </row>
    <row r="22" spans="1:8" ht="77.25" customHeight="1">
      <c r="A22" s="304">
        <v>8</v>
      </c>
      <c r="B22" s="294" t="s">
        <v>738</v>
      </c>
      <c r="C22" s="295">
        <v>170</v>
      </c>
      <c r="D22" s="296">
        <v>80</v>
      </c>
      <c r="E22" s="296">
        <v>60</v>
      </c>
      <c r="G22" s="298"/>
      <c r="H22" s="299"/>
    </row>
    <row r="23" spans="1:8" ht="33" customHeight="1">
      <c r="A23" s="290" t="s">
        <v>99</v>
      </c>
      <c r="B23" s="291" t="s">
        <v>739</v>
      </c>
      <c r="C23" s="295"/>
      <c r="D23" s="296"/>
      <c r="E23" s="296"/>
      <c r="G23" s="298"/>
      <c r="H23" s="299"/>
    </row>
    <row r="24" spans="1:8" ht="75.75" customHeight="1">
      <c r="A24" s="304">
        <v>1</v>
      </c>
      <c r="B24" s="302" t="s">
        <v>1279</v>
      </c>
      <c r="C24" s="295">
        <v>500</v>
      </c>
      <c r="D24" s="296">
        <v>280</v>
      </c>
      <c r="E24" s="296">
        <v>200</v>
      </c>
      <c r="F24" s="306"/>
      <c r="G24" s="298"/>
      <c r="H24" s="299"/>
    </row>
    <row r="25" spans="1:8" ht="102" customHeight="1">
      <c r="A25" s="304">
        <v>2</v>
      </c>
      <c r="B25" s="302" t="s">
        <v>1280</v>
      </c>
      <c r="C25" s="295">
        <v>550</v>
      </c>
      <c r="D25" s="296">
        <v>380</v>
      </c>
      <c r="E25" s="296">
        <v>250</v>
      </c>
      <c r="G25" s="298"/>
      <c r="H25" s="299"/>
    </row>
    <row r="26" spans="1:8" ht="42.75" customHeight="1">
      <c r="A26" s="304">
        <v>3</v>
      </c>
      <c r="B26" s="302" t="s">
        <v>1281</v>
      </c>
      <c r="C26" s="295">
        <v>290</v>
      </c>
      <c r="D26" s="296">
        <v>190</v>
      </c>
      <c r="E26" s="296">
        <v>100</v>
      </c>
      <c r="F26" s="306"/>
      <c r="G26" s="298"/>
      <c r="H26" s="299"/>
    </row>
    <row r="27" spans="1:8" ht="79.5" customHeight="1">
      <c r="A27" s="304">
        <v>4</v>
      </c>
      <c r="B27" s="302" t="s">
        <v>1282</v>
      </c>
      <c r="C27" s="295">
        <v>320</v>
      </c>
      <c r="D27" s="296">
        <v>220</v>
      </c>
      <c r="E27" s="296">
        <v>100</v>
      </c>
      <c r="G27" s="298"/>
      <c r="H27" s="299"/>
    </row>
    <row r="28" spans="1:8" ht="45" customHeight="1">
      <c r="A28" s="304">
        <v>5</v>
      </c>
      <c r="B28" s="302" t="s">
        <v>1283</v>
      </c>
      <c r="C28" s="295">
        <v>75</v>
      </c>
      <c r="D28" s="296">
        <v>70</v>
      </c>
      <c r="E28" s="296">
        <v>60</v>
      </c>
      <c r="G28" s="298"/>
      <c r="H28" s="299"/>
    </row>
    <row r="29" spans="1:8" ht="27" customHeight="1">
      <c r="A29" s="290" t="s">
        <v>101</v>
      </c>
      <c r="B29" s="291" t="s">
        <v>740</v>
      </c>
      <c r="C29" s="295"/>
      <c r="D29" s="296"/>
      <c r="E29" s="296"/>
      <c r="G29" s="298"/>
      <c r="H29" s="299"/>
    </row>
    <row r="30" spans="1:8" ht="112.5" customHeight="1">
      <c r="A30" s="304">
        <v>1</v>
      </c>
      <c r="B30" s="302" t="s">
        <v>1284</v>
      </c>
      <c r="C30" s="295">
        <v>440</v>
      </c>
      <c r="D30" s="296">
        <v>230</v>
      </c>
      <c r="E30" s="296">
        <v>130</v>
      </c>
      <c r="G30" s="298"/>
      <c r="H30" s="299"/>
    </row>
    <row r="31" spans="1:8" ht="42" customHeight="1">
      <c r="A31" s="304">
        <v>2</v>
      </c>
      <c r="B31" s="302" t="s">
        <v>1285</v>
      </c>
      <c r="C31" s="295">
        <v>250</v>
      </c>
      <c r="D31" s="296">
        <v>145</v>
      </c>
      <c r="E31" s="296">
        <v>80</v>
      </c>
      <c r="G31" s="298"/>
      <c r="H31" s="299"/>
    </row>
    <row r="32" spans="1:8" ht="36.75" customHeight="1">
      <c r="A32" s="304">
        <v>3</v>
      </c>
      <c r="B32" s="302" t="s">
        <v>1286</v>
      </c>
      <c r="C32" s="295"/>
      <c r="D32" s="296"/>
      <c r="E32" s="296"/>
      <c r="G32" s="298"/>
      <c r="H32" s="299"/>
    </row>
    <row r="33" spans="1:8" ht="45" customHeight="1">
      <c r="A33" s="304"/>
      <c r="B33" s="302" t="s">
        <v>1287</v>
      </c>
      <c r="C33" s="295">
        <v>270</v>
      </c>
      <c r="D33" s="296"/>
      <c r="E33" s="296"/>
      <c r="G33" s="298"/>
      <c r="H33" s="299"/>
    </row>
    <row r="34" spans="1:8" ht="45" customHeight="1">
      <c r="A34" s="304"/>
      <c r="B34" s="302" t="s">
        <v>1288</v>
      </c>
      <c r="C34" s="295">
        <v>310</v>
      </c>
      <c r="D34" s="296"/>
      <c r="E34" s="296"/>
      <c r="G34" s="298"/>
      <c r="H34" s="299"/>
    </row>
    <row r="35" spans="1:8" ht="45" customHeight="1">
      <c r="A35" s="304"/>
      <c r="B35" s="302" t="s">
        <v>1290</v>
      </c>
      <c r="C35" s="295">
        <v>240</v>
      </c>
      <c r="D35" s="296"/>
      <c r="E35" s="296"/>
      <c r="G35" s="298"/>
      <c r="H35" s="299"/>
    </row>
    <row r="36" spans="1:8" ht="45" customHeight="1">
      <c r="A36" s="304"/>
      <c r="B36" s="302" t="s">
        <v>1289</v>
      </c>
      <c r="C36" s="295">
        <v>210</v>
      </c>
      <c r="D36" s="296"/>
      <c r="E36" s="296"/>
      <c r="G36" s="298"/>
      <c r="H36" s="299"/>
    </row>
    <row r="37" spans="1:8" ht="45" customHeight="1">
      <c r="A37" s="304">
        <v>4</v>
      </c>
      <c r="B37" s="302" t="s">
        <v>1278</v>
      </c>
      <c r="C37" s="295">
        <v>75</v>
      </c>
      <c r="D37" s="296">
        <v>70</v>
      </c>
      <c r="E37" s="296">
        <v>60</v>
      </c>
      <c r="G37" s="298"/>
      <c r="H37" s="299"/>
    </row>
    <row r="38" spans="1:8" ht="84.75" customHeight="1">
      <c r="A38" s="304">
        <v>5</v>
      </c>
      <c r="B38" s="302" t="s">
        <v>741</v>
      </c>
      <c r="C38" s="295">
        <v>170</v>
      </c>
      <c r="D38" s="296">
        <v>90</v>
      </c>
      <c r="E38" s="295">
        <v>70</v>
      </c>
      <c r="G38" s="298"/>
      <c r="H38" s="299"/>
    </row>
    <row r="39" spans="1:8" ht="37.5" customHeight="1">
      <c r="A39" s="290" t="s">
        <v>103</v>
      </c>
      <c r="B39" s="291" t="s">
        <v>742</v>
      </c>
      <c r="C39" s="295"/>
      <c r="D39" s="296"/>
      <c r="E39" s="296"/>
      <c r="G39" s="298"/>
      <c r="H39" s="299"/>
    </row>
    <row r="40" spans="1:8" ht="116.25" customHeight="1">
      <c r="A40" s="304">
        <v>1</v>
      </c>
      <c r="B40" s="490" t="s">
        <v>1291</v>
      </c>
      <c r="C40" s="295">
        <v>300</v>
      </c>
      <c r="D40" s="296">
        <v>180</v>
      </c>
      <c r="E40" s="296">
        <v>90</v>
      </c>
      <c r="G40" s="298"/>
      <c r="H40" s="299"/>
    </row>
    <row r="41" spans="1:8" ht="92.25" customHeight="1">
      <c r="A41" s="304">
        <v>2</v>
      </c>
      <c r="B41" s="307" t="s">
        <v>1292</v>
      </c>
      <c r="C41" s="295">
        <v>170</v>
      </c>
      <c r="D41" s="296">
        <v>90</v>
      </c>
      <c r="E41" s="296">
        <v>70</v>
      </c>
      <c r="F41" s="306"/>
      <c r="G41" s="298"/>
      <c r="H41" s="299"/>
    </row>
    <row r="42" spans="1:8" ht="80.25" customHeight="1">
      <c r="A42" s="304">
        <v>3</v>
      </c>
      <c r="B42" s="307" t="s">
        <v>1293</v>
      </c>
      <c r="C42" s="295">
        <v>120</v>
      </c>
      <c r="D42" s="296">
        <v>80</v>
      </c>
      <c r="E42" s="296">
        <v>70</v>
      </c>
      <c r="G42" s="298"/>
      <c r="H42" s="299"/>
    </row>
    <row r="43" spans="1:8" ht="39" customHeight="1">
      <c r="A43" s="304">
        <v>4</v>
      </c>
      <c r="B43" s="302" t="s">
        <v>1283</v>
      </c>
      <c r="C43" s="295">
        <v>75</v>
      </c>
      <c r="D43" s="296">
        <v>70</v>
      </c>
      <c r="E43" s="296">
        <v>60</v>
      </c>
      <c r="G43" s="298"/>
      <c r="H43" s="299"/>
    </row>
    <row r="44" spans="1:8" ht="36" customHeight="1">
      <c r="A44" s="290" t="s">
        <v>107</v>
      </c>
      <c r="B44" s="291" t="s">
        <v>743</v>
      </c>
      <c r="C44" s="295"/>
      <c r="D44" s="295"/>
      <c r="E44" s="296"/>
      <c r="G44" s="298"/>
      <c r="H44" s="299"/>
    </row>
    <row r="45" spans="1:8" ht="78" customHeight="1">
      <c r="A45" s="304">
        <v>1</v>
      </c>
      <c r="B45" s="307" t="s">
        <v>1297</v>
      </c>
      <c r="C45" s="295">
        <v>280</v>
      </c>
      <c r="D45" s="296">
        <v>170</v>
      </c>
      <c r="E45" s="296">
        <v>80</v>
      </c>
      <c r="G45" s="298"/>
      <c r="H45" s="299"/>
    </row>
    <row r="46" spans="1:8" ht="67.5" customHeight="1">
      <c r="A46" s="304">
        <v>2</v>
      </c>
      <c r="B46" s="302" t="s">
        <v>1294</v>
      </c>
      <c r="C46" s="295">
        <v>150</v>
      </c>
      <c r="D46" s="296">
        <v>90</v>
      </c>
      <c r="E46" s="296">
        <v>70</v>
      </c>
      <c r="G46" s="298"/>
      <c r="H46" s="299"/>
    </row>
    <row r="47" spans="1:8" ht="51" customHeight="1">
      <c r="A47" s="304">
        <v>3</v>
      </c>
      <c r="B47" s="302" t="s">
        <v>730</v>
      </c>
      <c r="C47" s="295">
        <v>75</v>
      </c>
      <c r="D47" s="296">
        <v>70</v>
      </c>
      <c r="E47" s="296">
        <v>60</v>
      </c>
      <c r="G47" s="298"/>
      <c r="H47" s="299"/>
    </row>
    <row r="48" spans="1:8" ht="75" customHeight="1">
      <c r="A48" s="304">
        <v>4</v>
      </c>
      <c r="B48" s="302" t="s">
        <v>1295</v>
      </c>
      <c r="C48" s="295">
        <v>150</v>
      </c>
      <c r="D48" s="296">
        <v>100</v>
      </c>
      <c r="E48" s="296">
        <v>80</v>
      </c>
      <c r="G48" s="298"/>
      <c r="H48" s="299"/>
    </row>
    <row r="49" spans="1:8" ht="49.5" customHeight="1">
      <c r="A49" s="304">
        <v>5</v>
      </c>
      <c r="B49" s="302" t="s">
        <v>1296</v>
      </c>
      <c r="C49" s="295">
        <v>100</v>
      </c>
      <c r="D49" s="296">
        <v>80</v>
      </c>
      <c r="E49" s="296">
        <v>70</v>
      </c>
      <c r="G49" s="298"/>
      <c r="H49" s="299"/>
    </row>
    <row r="50" spans="1:8" ht="32.25" customHeight="1">
      <c r="A50" s="290" t="s">
        <v>452</v>
      </c>
      <c r="B50" s="291" t="s">
        <v>744</v>
      </c>
      <c r="C50" s="295"/>
      <c r="D50" s="296"/>
      <c r="E50" s="296"/>
      <c r="G50" s="298"/>
      <c r="H50" s="299"/>
    </row>
    <row r="51" spans="1:8" ht="104.25" customHeight="1">
      <c r="A51" s="304">
        <v>1</v>
      </c>
      <c r="B51" s="302" t="s">
        <v>1298</v>
      </c>
      <c r="C51" s="295">
        <v>430</v>
      </c>
      <c r="D51" s="296">
        <v>240</v>
      </c>
      <c r="E51" s="296">
        <v>140</v>
      </c>
      <c r="G51" s="298"/>
      <c r="H51" s="299"/>
    </row>
    <row r="52" spans="1:8" ht="62.25" customHeight="1">
      <c r="A52" s="304">
        <v>2</v>
      </c>
      <c r="B52" s="302" t="s">
        <v>1299</v>
      </c>
      <c r="C52" s="295">
        <v>160</v>
      </c>
      <c r="D52" s="296">
        <v>90</v>
      </c>
      <c r="E52" s="296">
        <v>70</v>
      </c>
      <c r="F52" s="306"/>
      <c r="G52" s="298"/>
      <c r="H52" s="299"/>
    </row>
    <row r="53" spans="1:8" ht="94.5" customHeight="1">
      <c r="A53" s="304">
        <v>3</v>
      </c>
      <c r="B53" s="302" t="s">
        <v>1300</v>
      </c>
      <c r="C53" s="295">
        <v>200</v>
      </c>
      <c r="D53" s="296">
        <v>130</v>
      </c>
      <c r="E53" s="296">
        <v>80</v>
      </c>
      <c r="F53" s="306"/>
      <c r="G53" s="298"/>
      <c r="H53" s="299"/>
    </row>
    <row r="54" spans="1:8" ht="78.75" customHeight="1">
      <c r="A54" s="304">
        <v>4</v>
      </c>
      <c r="B54" s="302" t="s">
        <v>1301</v>
      </c>
      <c r="C54" s="295">
        <v>180</v>
      </c>
      <c r="D54" s="296">
        <v>110</v>
      </c>
      <c r="E54" s="296">
        <v>70</v>
      </c>
      <c r="G54" s="298"/>
      <c r="H54" s="299"/>
    </row>
    <row r="55" spans="1:8" ht="49.5" customHeight="1">
      <c r="A55" s="304">
        <v>5</v>
      </c>
      <c r="B55" s="302" t="s">
        <v>1283</v>
      </c>
      <c r="C55" s="295">
        <v>75</v>
      </c>
      <c r="D55" s="296">
        <v>70</v>
      </c>
      <c r="E55" s="296">
        <v>60</v>
      </c>
      <c r="G55" s="298"/>
      <c r="H55" s="299"/>
    </row>
    <row r="56" spans="1:8" ht="31.5" customHeight="1">
      <c r="A56" s="290" t="s">
        <v>453</v>
      </c>
      <c r="B56" s="291" t="s">
        <v>745</v>
      </c>
      <c r="C56" s="295"/>
      <c r="D56" s="296"/>
      <c r="E56" s="296"/>
      <c r="G56" s="298"/>
      <c r="H56" s="299"/>
    </row>
    <row r="57" spans="1:8" ht="88.5" customHeight="1">
      <c r="A57" s="304">
        <v>1</v>
      </c>
      <c r="B57" s="302" t="s">
        <v>1302</v>
      </c>
      <c r="C57" s="295">
        <v>350</v>
      </c>
      <c r="D57" s="296">
        <v>270</v>
      </c>
      <c r="E57" s="296">
        <v>150</v>
      </c>
      <c r="G57" s="298"/>
      <c r="H57" s="299"/>
    </row>
    <row r="58" spans="1:8" ht="40.5" customHeight="1">
      <c r="A58" s="304">
        <v>2</v>
      </c>
      <c r="B58" s="302" t="s">
        <v>1303</v>
      </c>
      <c r="C58" s="295">
        <v>130</v>
      </c>
      <c r="D58" s="296">
        <v>80</v>
      </c>
      <c r="E58" s="296">
        <v>70</v>
      </c>
      <c r="F58" s="306"/>
      <c r="G58" s="298"/>
      <c r="H58" s="299"/>
    </row>
    <row r="59" spans="1:8" ht="42.75" customHeight="1">
      <c r="A59" s="304">
        <v>3</v>
      </c>
      <c r="B59" s="302" t="s">
        <v>1283</v>
      </c>
      <c r="C59" s="295">
        <v>70</v>
      </c>
      <c r="D59" s="296">
        <v>65</v>
      </c>
      <c r="E59" s="296">
        <v>60</v>
      </c>
      <c r="G59" s="298"/>
      <c r="H59" s="299"/>
    </row>
    <row r="60" spans="1:8" ht="32.25" customHeight="1">
      <c r="A60" s="290" t="s">
        <v>454</v>
      </c>
      <c r="B60" s="291" t="s">
        <v>746</v>
      </c>
      <c r="C60" s="295"/>
      <c r="D60" s="296"/>
      <c r="E60" s="296"/>
      <c r="G60" s="298"/>
      <c r="H60" s="299"/>
    </row>
    <row r="61" spans="1:8" ht="69" customHeight="1">
      <c r="A61" s="304">
        <v>1</v>
      </c>
      <c r="B61" s="302" t="s">
        <v>1304</v>
      </c>
      <c r="C61" s="295">
        <v>300</v>
      </c>
      <c r="D61" s="296">
        <v>150</v>
      </c>
      <c r="E61" s="296">
        <v>80</v>
      </c>
      <c r="G61" s="298"/>
      <c r="H61" s="299"/>
    </row>
    <row r="62" spans="1:8" ht="74.25" customHeight="1">
      <c r="A62" s="304">
        <v>2</v>
      </c>
      <c r="B62" s="302" t="s">
        <v>747</v>
      </c>
      <c r="C62" s="295">
        <v>220</v>
      </c>
      <c r="D62" s="296">
        <v>100</v>
      </c>
      <c r="E62" s="296">
        <v>75</v>
      </c>
      <c r="F62" s="301"/>
      <c r="G62" s="298"/>
      <c r="H62" s="299"/>
    </row>
    <row r="63" spans="1:8" ht="57" customHeight="1">
      <c r="A63" s="304">
        <v>3</v>
      </c>
      <c r="B63" s="302" t="s">
        <v>1303</v>
      </c>
      <c r="C63" s="295">
        <v>130</v>
      </c>
      <c r="D63" s="296">
        <v>80</v>
      </c>
      <c r="E63" s="296">
        <v>70</v>
      </c>
      <c r="G63" s="298"/>
      <c r="H63" s="299"/>
    </row>
    <row r="64" spans="1:8" ht="37.5" customHeight="1">
      <c r="A64" s="304">
        <v>4</v>
      </c>
      <c r="B64" s="302" t="s">
        <v>1283</v>
      </c>
      <c r="C64" s="295">
        <v>70</v>
      </c>
      <c r="D64" s="296">
        <v>65</v>
      </c>
      <c r="E64" s="296">
        <v>60</v>
      </c>
      <c r="G64" s="298"/>
      <c r="H64" s="299"/>
    </row>
    <row r="65" spans="1:8" ht="30" customHeight="1">
      <c r="A65" s="290" t="s">
        <v>748</v>
      </c>
      <c r="B65" s="291" t="s">
        <v>749</v>
      </c>
      <c r="C65" s="295"/>
      <c r="D65" s="296"/>
      <c r="E65" s="296"/>
      <c r="G65" s="298"/>
      <c r="H65" s="299"/>
    </row>
    <row r="66" spans="1:8" ht="77.25" customHeight="1">
      <c r="A66" s="304">
        <v>1</v>
      </c>
      <c r="B66" s="302" t="s">
        <v>1305</v>
      </c>
      <c r="C66" s="295">
        <v>300</v>
      </c>
      <c r="D66" s="296">
        <v>160</v>
      </c>
      <c r="E66" s="296">
        <v>90</v>
      </c>
      <c r="G66" s="298"/>
      <c r="H66" s="299"/>
    </row>
    <row r="67" spans="1:8" ht="50.25" customHeight="1">
      <c r="A67" s="304">
        <v>2</v>
      </c>
      <c r="B67" s="302" t="s">
        <v>1306</v>
      </c>
      <c r="C67" s="295">
        <v>250</v>
      </c>
      <c r="D67" s="296">
        <v>120</v>
      </c>
      <c r="E67" s="296">
        <v>70</v>
      </c>
      <c r="F67" s="301"/>
      <c r="G67" s="298"/>
      <c r="H67" s="299"/>
    </row>
    <row r="68" spans="1:8" ht="42" customHeight="1">
      <c r="A68" s="304">
        <v>3</v>
      </c>
      <c r="B68" s="302" t="s">
        <v>1307</v>
      </c>
      <c r="C68" s="295">
        <v>130</v>
      </c>
      <c r="D68" s="296">
        <v>80</v>
      </c>
      <c r="E68" s="296">
        <v>70</v>
      </c>
      <c r="G68" s="298"/>
      <c r="H68" s="299"/>
    </row>
    <row r="69" spans="1:8" ht="36" customHeight="1">
      <c r="A69" s="304">
        <v>4</v>
      </c>
      <c r="B69" s="302" t="s">
        <v>1283</v>
      </c>
      <c r="C69" s="295">
        <v>70</v>
      </c>
      <c r="D69" s="296">
        <v>65</v>
      </c>
      <c r="E69" s="296">
        <v>60</v>
      </c>
      <c r="G69" s="298"/>
      <c r="H69" s="299"/>
    </row>
    <row r="70" spans="1:8" ht="26.25" customHeight="1">
      <c r="A70" s="290" t="s">
        <v>750</v>
      </c>
      <c r="B70" s="291" t="s">
        <v>751</v>
      </c>
      <c r="C70" s="295"/>
      <c r="D70" s="296"/>
      <c r="E70" s="296"/>
      <c r="G70" s="298"/>
      <c r="H70" s="299"/>
    </row>
    <row r="71" spans="1:8" ht="105" customHeight="1">
      <c r="A71" s="304">
        <v>1</v>
      </c>
      <c r="B71" s="302" t="s">
        <v>1308</v>
      </c>
      <c r="C71" s="295">
        <v>250</v>
      </c>
      <c r="D71" s="296">
        <v>140</v>
      </c>
      <c r="E71" s="296">
        <v>80</v>
      </c>
      <c r="F71" s="301"/>
      <c r="G71" s="298"/>
      <c r="H71" s="299"/>
    </row>
    <row r="72" spans="1:8" ht="77.25" customHeight="1">
      <c r="A72" s="304">
        <v>2</v>
      </c>
      <c r="B72" s="302" t="s">
        <v>1309</v>
      </c>
      <c r="C72" s="295">
        <v>160</v>
      </c>
      <c r="D72" s="296">
        <v>90</v>
      </c>
      <c r="E72" s="296">
        <v>75</v>
      </c>
      <c r="F72" s="301"/>
      <c r="G72" s="298"/>
      <c r="H72" s="299"/>
    </row>
    <row r="73" spans="1:8" ht="44.25" customHeight="1">
      <c r="A73" s="304">
        <v>3</v>
      </c>
      <c r="B73" s="302" t="s">
        <v>1307</v>
      </c>
      <c r="C73" s="295">
        <v>130</v>
      </c>
      <c r="D73" s="296">
        <v>80</v>
      </c>
      <c r="E73" s="296">
        <v>70</v>
      </c>
      <c r="G73" s="298"/>
      <c r="H73" s="299"/>
    </row>
    <row r="74" spans="1:8" ht="44.25" customHeight="1">
      <c r="A74" s="304">
        <v>4</v>
      </c>
      <c r="B74" s="302" t="s">
        <v>1283</v>
      </c>
      <c r="C74" s="295">
        <v>70</v>
      </c>
      <c r="D74" s="296">
        <v>65</v>
      </c>
      <c r="E74" s="296">
        <v>60</v>
      </c>
      <c r="G74" s="298"/>
      <c r="H74" s="299"/>
    </row>
    <row r="75" spans="1:8" ht="30.75" customHeight="1">
      <c r="A75" s="290" t="s">
        <v>752</v>
      </c>
      <c r="B75" s="291" t="s">
        <v>753</v>
      </c>
      <c r="C75" s="295"/>
      <c r="D75" s="296"/>
      <c r="E75" s="296"/>
      <c r="G75" s="298"/>
      <c r="H75" s="299"/>
    </row>
    <row r="76" spans="1:8" ht="78.75" customHeight="1">
      <c r="A76" s="304">
        <v>1</v>
      </c>
      <c r="B76" s="302" t="s">
        <v>1310</v>
      </c>
      <c r="C76" s="295">
        <v>280</v>
      </c>
      <c r="D76" s="296">
        <v>150</v>
      </c>
      <c r="E76" s="296">
        <v>80</v>
      </c>
      <c r="G76" s="298"/>
      <c r="H76" s="299"/>
    </row>
    <row r="77" spans="1:8" ht="41.25" customHeight="1">
      <c r="A77" s="304">
        <v>2</v>
      </c>
      <c r="B77" s="302" t="s">
        <v>1307</v>
      </c>
      <c r="C77" s="295">
        <v>130</v>
      </c>
      <c r="D77" s="296">
        <v>80</v>
      </c>
      <c r="E77" s="296">
        <v>70</v>
      </c>
      <c r="G77" s="298"/>
      <c r="H77" s="299"/>
    </row>
    <row r="78" spans="1:8" ht="78.75" customHeight="1">
      <c r="A78" s="304">
        <v>3</v>
      </c>
      <c r="B78" s="300" t="s">
        <v>754</v>
      </c>
      <c r="C78" s="295">
        <v>140</v>
      </c>
      <c r="D78" s="296">
        <v>90</v>
      </c>
      <c r="E78" s="296">
        <v>70</v>
      </c>
      <c r="G78" s="298"/>
      <c r="H78" s="299"/>
    </row>
    <row r="79" spans="1:8" ht="168.75">
      <c r="A79" s="304">
        <v>4</v>
      </c>
      <c r="B79" s="300" t="s">
        <v>755</v>
      </c>
      <c r="C79" s="295">
        <v>160</v>
      </c>
      <c r="D79" s="296">
        <v>100</v>
      </c>
      <c r="E79" s="296">
        <v>80</v>
      </c>
      <c r="G79" s="298"/>
      <c r="H79" s="299"/>
    </row>
    <row r="80" spans="1:8" ht="45.75" customHeight="1">
      <c r="A80" s="304">
        <v>5</v>
      </c>
      <c r="B80" s="302" t="s">
        <v>730</v>
      </c>
      <c r="C80" s="295">
        <v>70</v>
      </c>
      <c r="D80" s="296">
        <v>65</v>
      </c>
      <c r="E80" s="296">
        <v>60</v>
      </c>
      <c r="G80" s="298"/>
      <c r="H80" s="299"/>
    </row>
    <row r="81" spans="1:8" ht="35.25" customHeight="1">
      <c r="A81" s="308" t="s">
        <v>756</v>
      </c>
      <c r="B81" s="291" t="s">
        <v>757</v>
      </c>
      <c r="C81" s="295"/>
      <c r="D81" s="296"/>
      <c r="E81" s="296"/>
      <c r="G81" s="298"/>
      <c r="H81" s="299"/>
    </row>
    <row r="82" spans="1:8" ht="71.25" customHeight="1">
      <c r="A82" s="304">
        <v>1</v>
      </c>
      <c r="B82" s="302" t="s">
        <v>1311</v>
      </c>
      <c r="C82" s="295">
        <v>330</v>
      </c>
      <c r="D82" s="296">
        <v>190</v>
      </c>
      <c r="E82" s="296">
        <v>130</v>
      </c>
      <c r="F82" s="301"/>
      <c r="G82" s="298"/>
      <c r="H82" s="299"/>
    </row>
    <row r="83" spans="1:8" ht="38.25" customHeight="1">
      <c r="A83" s="304">
        <v>2</v>
      </c>
      <c r="B83" s="302" t="s">
        <v>1303</v>
      </c>
      <c r="C83" s="295">
        <v>190</v>
      </c>
      <c r="D83" s="296">
        <v>150</v>
      </c>
      <c r="E83" s="296">
        <v>70</v>
      </c>
      <c r="F83" s="301"/>
      <c r="G83" s="298"/>
      <c r="H83" s="299"/>
    </row>
    <row r="84" spans="1:8" ht="42" customHeight="1">
      <c r="A84" s="304">
        <v>3</v>
      </c>
      <c r="B84" s="302" t="s">
        <v>1283</v>
      </c>
      <c r="C84" s="295">
        <v>75</v>
      </c>
      <c r="D84" s="296">
        <v>70</v>
      </c>
      <c r="E84" s="296">
        <v>60</v>
      </c>
      <c r="G84" s="298"/>
      <c r="H84" s="299"/>
    </row>
    <row r="85" spans="1:8" ht="33" customHeight="1">
      <c r="A85" s="304">
        <v>4</v>
      </c>
      <c r="B85" s="300" t="s">
        <v>758</v>
      </c>
      <c r="C85" s="295">
        <v>100</v>
      </c>
      <c r="D85" s="296">
        <v>90</v>
      </c>
      <c r="E85" s="296">
        <v>80</v>
      </c>
      <c r="G85" s="298"/>
      <c r="H85" s="299"/>
    </row>
    <row r="86" spans="1:8" ht="63" customHeight="1">
      <c r="A86" s="293">
        <v>5</v>
      </c>
      <c r="B86" s="302" t="s">
        <v>1312</v>
      </c>
      <c r="C86" s="295">
        <v>100</v>
      </c>
      <c r="D86" s="296">
        <v>90</v>
      </c>
      <c r="E86" s="296">
        <v>80</v>
      </c>
      <c r="G86" s="298"/>
      <c r="H86" s="299"/>
    </row>
    <row r="87" ht="25.5" customHeight="1">
      <c r="F87" s="301"/>
    </row>
    <row r="88" ht="25.5" customHeight="1"/>
    <row r="89" spans="1:2" ht="25.5" customHeight="1">
      <c r="A89" s="309"/>
      <c r="B89" s="310"/>
    </row>
    <row r="90" spans="1:2" ht="25.5" customHeight="1">
      <c r="A90" s="311"/>
      <c r="B90" s="310"/>
    </row>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25.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5.5" customHeight="1"/>
    <row r="170" ht="25.5" customHeight="1"/>
    <row r="171" ht="25.5" customHeight="1"/>
    <row r="172" ht="25.5" customHeight="1"/>
    <row r="173" ht="25.5" customHeight="1"/>
    <row r="174" ht="25.5" customHeight="1"/>
    <row r="175" ht="25.5" customHeight="1"/>
    <row r="176" ht="25.5" customHeight="1"/>
  </sheetData>
  <sheetProtection/>
  <mergeCells count="5">
    <mergeCell ref="A1:E1"/>
    <mergeCell ref="C2:E2"/>
    <mergeCell ref="A3:A4"/>
    <mergeCell ref="B3:B4"/>
    <mergeCell ref="C3:E3"/>
  </mergeCells>
  <printOptions/>
  <pageMargins left="0.85" right="0" top="0.3937007874015748" bottom="0.2755905511811024" header="0.31496062992125984" footer="0.1968503937007874"/>
  <pageSetup horizontalDpi="600" verticalDpi="600" orientation="portrait" paperSize="9" scale="80" r:id="rId1"/>
  <headerFooter alignWithMargins="0">
    <oddFooter>&amp;C &amp;P</oddFooter>
  </headerFooter>
</worksheet>
</file>

<file path=xl/worksheets/sheet6.xml><?xml version="1.0" encoding="utf-8"?>
<worksheet xmlns="http://schemas.openxmlformats.org/spreadsheetml/2006/main" xmlns:r="http://schemas.openxmlformats.org/officeDocument/2006/relationships">
  <dimension ref="A1:I123"/>
  <sheetViews>
    <sheetView view="pageBreakPreview" zoomScale="60" zoomScalePageLayoutView="0" workbookViewId="0" topLeftCell="A87">
      <selection activeCell="G60" sqref="G60"/>
    </sheetView>
  </sheetViews>
  <sheetFormatPr defaultColWidth="9.00390625" defaultRowHeight="15.75"/>
  <cols>
    <col min="1" max="1" width="9.00390625" style="339" customWidth="1"/>
    <col min="2" max="2" width="47.125" style="312" customWidth="1"/>
    <col min="3" max="5" width="11.125" style="312" customWidth="1"/>
    <col min="6" max="16384" width="9.00390625" style="312" customWidth="1"/>
  </cols>
  <sheetData>
    <row r="1" spans="1:5" ht="18.75">
      <c r="A1" s="539" t="s">
        <v>1237</v>
      </c>
      <c r="B1" s="539"/>
      <c r="C1" s="313"/>
      <c r="D1" s="313"/>
      <c r="E1" s="313"/>
    </row>
    <row r="2" spans="1:5" ht="18.75">
      <c r="A2" s="313"/>
      <c r="B2" s="313"/>
      <c r="C2" s="540" t="s">
        <v>464</v>
      </c>
      <c r="D2" s="540"/>
      <c r="E2" s="540"/>
    </row>
    <row r="3" spans="1:5" s="315" customFormat="1" ht="18.75">
      <c r="A3" s="541" t="s">
        <v>267</v>
      </c>
      <c r="B3" s="541" t="s">
        <v>434</v>
      </c>
      <c r="C3" s="541" t="s">
        <v>442</v>
      </c>
      <c r="D3" s="541"/>
      <c r="E3" s="541"/>
    </row>
    <row r="4" spans="1:5" ht="18.75">
      <c r="A4" s="542"/>
      <c r="B4" s="541"/>
      <c r="C4" s="314" t="s">
        <v>263</v>
      </c>
      <c r="D4" s="314" t="s">
        <v>264</v>
      </c>
      <c r="E4" s="314" t="s">
        <v>265</v>
      </c>
    </row>
    <row r="5" spans="1:5" s="315" customFormat="1" ht="18.75">
      <c r="A5" s="316">
        <v>1</v>
      </c>
      <c r="B5" s="317" t="s">
        <v>759</v>
      </c>
      <c r="C5" s="318"/>
      <c r="D5" s="318"/>
      <c r="E5" s="318"/>
    </row>
    <row r="6" spans="1:9" ht="69.75" customHeight="1">
      <c r="A6" s="319" t="s">
        <v>324</v>
      </c>
      <c r="B6" s="320" t="s">
        <v>760</v>
      </c>
      <c r="C6" s="321">
        <v>470</v>
      </c>
      <c r="D6" s="321">
        <v>235</v>
      </c>
      <c r="E6" s="321">
        <v>141</v>
      </c>
      <c r="G6" s="322"/>
      <c r="H6" s="322"/>
      <c r="I6" s="322"/>
    </row>
    <row r="7" spans="1:9" ht="86.25" customHeight="1">
      <c r="A7" s="319" t="s">
        <v>325</v>
      </c>
      <c r="B7" s="320" t="s">
        <v>761</v>
      </c>
      <c r="C7" s="321">
        <v>410</v>
      </c>
      <c r="D7" s="321">
        <v>205</v>
      </c>
      <c r="E7" s="321">
        <v>123</v>
      </c>
      <c r="G7" s="322"/>
      <c r="H7" s="322"/>
      <c r="I7" s="322"/>
    </row>
    <row r="8" spans="1:9" ht="87" customHeight="1">
      <c r="A8" s="319" t="s">
        <v>326</v>
      </c>
      <c r="B8" s="320" t="s">
        <v>762</v>
      </c>
      <c r="C8" s="321">
        <v>370</v>
      </c>
      <c r="D8" s="321">
        <v>185</v>
      </c>
      <c r="E8" s="321">
        <v>111</v>
      </c>
      <c r="G8" s="322"/>
      <c r="H8" s="322"/>
      <c r="I8" s="322"/>
    </row>
    <row r="9" spans="1:9" ht="69.75" customHeight="1">
      <c r="A9" s="319" t="s">
        <v>327</v>
      </c>
      <c r="B9" s="320" t="s">
        <v>763</v>
      </c>
      <c r="C9" s="321">
        <v>410</v>
      </c>
      <c r="D9" s="321">
        <v>205</v>
      </c>
      <c r="E9" s="321">
        <v>123</v>
      </c>
      <c r="G9" s="322"/>
      <c r="H9" s="322"/>
      <c r="I9" s="322"/>
    </row>
    <row r="10" spans="1:9" ht="84.75" customHeight="1">
      <c r="A10" s="319" t="s">
        <v>328</v>
      </c>
      <c r="B10" s="320" t="s">
        <v>1313</v>
      </c>
      <c r="C10" s="321">
        <v>370</v>
      </c>
      <c r="D10" s="321">
        <v>185</v>
      </c>
      <c r="E10" s="321">
        <v>111</v>
      </c>
      <c r="G10" s="322"/>
      <c r="H10" s="322"/>
      <c r="I10" s="322"/>
    </row>
    <row r="11" spans="1:9" ht="81" customHeight="1">
      <c r="A11" s="319" t="s">
        <v>329</v>
      </c>
      <c r="B11" s="320" t="s">
        <v>764</v>
      </c>
      <c r="C11" s="321">
        <v>470</v>
      </c>
      <c r="D11" s="321">
        <v>235</v>
      </c>
      <c r="E11" s="321">
        <v>141</v>
      </c>
      <c r="G11" s="322"/>
      <c r="H11" s="322"/>
      <c r="I11" s="322"/>
    </row>
    <row r="12" spans="1:9" ht="87.75" customHeight="1">
      <c r="A12" s="323" t="s">
        <v>330</v>
      </c>
      <c r="B12" s="320" t="s">
        <v>765</v>
      </c>
      <c r="C12" s="321">
        <v>540</v>
      </c>
      <c r="D12" s="321">
        <v>270</v>
      </c>
      <c r="E12" s="321">
        <v>162</v>
      </c>
      <c r="G12" s="322"/>
      <c r="H12" s="322"/>
      <c r="I12" s="322"/>
    </row>
    <row r="13" spans="1:9" ht="53.25" customHeight="1">
      <c r="A13" s="323" t="s">
        <v>331</v>
      </c>
      <c r="B13" s="320" t="s">
        <v>766</v>
      </c>
      <c r="C13" s="324"/>
      <c r="D13" s="324"/>
      <c r="E13" s="324"/>
      <c r="G13" s="322"/>
      <c r="H13" s="322"/>
      <c r="I13" s="322"/>
    </row>
    <row r="14" spans="1:9" ht="69.75" customHeight="1">
      <c r="A14" s="323" t="s">
        <v>767</v>
      </c>
      <c r="B14" s="320" t="s">
        <v>768</v>
      </c>
      <c r="C14" s="321">
        <v>210</v>
      </c>
      <c r="D14" s="321">
        <v>105</v>
      </c>
      <c r="E14" s="321">
        <v>63</v>
      </c>
      <c r="G14" s="322"/>
      <c r="H14" s="322"/>
      <c r="I14" s="322"/>
    </row>
    <row r="15" spans="1:9" ht="30" customHeight="1">
      <c r="A15" s="323" t="s">
        <v>769</v>
      </c>
      <c r="B15" s="320" t="s">
        <v>770</v>
      </c>
      <c r="C15" s="321">
        <v>120</v>
      </c>
      <c r="D15" s="321">
        <v>60</v>
      </c>
      <c r="E15" s="321">
        <v>36</v>
      </c>
      <c r="G15" s="322"/>
      <c r="H15" s="322"/>
      <c r="I15" s="322"/>
    </row>
    <row r="16" spans="1:9" ht="30" customHeight="1">
      <c r="A16" s="323" t="s">
        <v>332</v>
      </c>
      <c r="B16" s="320" t="s">
        <v>771</v>
      </c>
      <c r="C16" s="321"/>
      <c r="D16" s="321"/>
      <c r="E16" s="321"/>
      <c r="G16" s="322"/>
      <c r="H16" s="322"/>
      <c r="I16" s="322"/>
    </row>
    <row r="17" spans="1:9" ht="30" customHeight="1">
      <c r="A17" s="323" t="s">
        <v>772</v>
      </c>
      <c r="B17" s="320" t="s">
        <v>773</v>
      </c>
      <c r="C17" s="321">
        <v>130</v>
      </c>
      <c r="D17" s="321">
        <v>65</v>
      </c>
      <c r="E17" s="321">
        <v>39</v>
      </c>
      <c r="G17" s="322"/>
      <c r="H17" s="322"/>
      <c r="I17" s="322"/>
    </row>
    <row r="18" spans="1:9" ht="30" customHeight="1">
      <c r="A18" s="323" t="s">
        <v>774</v>
      </c>
      <c r="B18" s="320" t="s">
        <v>444</v>
      </c>
      <c r="C18" s="325">
        <v>110</v>
      </c>
      <c r="D18" s="325">
        <v>55</v>
      </c>
      <c r="E18" s="325">
        <v>33</v>
      </c>
      <c r="G18" s="322"/>
      <c r="H18" s="322"/>
      <c r="I18" s="322"/>
    </row>
    <row r="19" spans="1:9" ht="64.5" customHeight="1">
      <c r="A19" s="326" t="s">
        <v>333</v>
      </c>
      <c r="B19" s="327" t="s">
        <v>775</v>
      </c>
      <c r="C19" s="321">
        <v>450</v>
      </c>
      <c r="D19" s="321">
        <v>225</v>
      </c>
      <c r="E19" s="321">
        <v>135</v>
      </c>
      <c r="G19" s="322"/>
      <c r="H19" s="322"/>
      <c r="I19" s="322"/>
    </row>
    <row r="20" spans="1:9" s="315" customFormat="1" ht="30" customHeight="1">
      <c r="A20" s="316">
        <v>2</v>
      </c>
      <c r="B20" s="317" t="s">
        <v>776</v>
      </c>
      <c r="C20" s="328"/>
      <c r="D20" s="328"/>
      <c r="E20" s="328"/>
      <c r="G20" s="329"/>
      <c r="H20" s="329"/>
      <c r="I20" s="329"/>
    </row>
    <row r="21" spans="1:9" ht="63" customHeight="1">
      <c r="A21" s="323" t="s">
        <v>335</v>
      </c>
      <c r="B21" s="320" t="s">
        <v>777</v>
      </c>
      <c r="C21" s="321">
        <v>700</v>
      </c>
      <c r="D21" s="321">
        <v>350</v>
      </c>
      <c r="E21" s="321">
        <v>210</v>
      </c>
      <c r="G21" s="322"/>
      <c r="H21" s="322"/>
      <c r="I21" s="322"/>
    </row>
    <row r="22" spans="1:9" ht="63" customHeight="1">
      <c r="A22" s="319" t="s">
        <v>336</v>
      </c>
      <c r="B22" s="320" t="s">
        <v>778</v>
      </c>
      <c r="C22" s="321"/>
      <c r="D22" s="321"/>
      <c r="E22" s="321"/>
      <c r="G22" s="322"/>
      <c r="H22" s="322"/>
      <c r="I22" s="322"/>
    </row>
    <row r="23" spans="1:9" ht="63" customHeight="1">
      <c r="A23" s="319" t="s">
        <v>779</v>
      </c>
      <c r="B23" s="320" t="s">
        <v>780</v>
      </c>
      <c r="C23" s="321">
        <v>140</v>
      </c>
      <c r="D23" s="321"/>
      <c r="E23" s="321"/>
      <c r="G23" s="322"/>
      <c r="H23" s="322"/>
      <c r="I23" s="322"/>
    </row>
    <row r="24" spans="1:9" ht="63" customHeight="1">
      <c r="A24" s="319" t="s">
        <v>781</v>
      </c>
      <c r="B24" s="320" t="s">
        <v>782</v>
      </c>
      <c r="C24" s="321">
        <v>120</v>
      </c>
      <c r="D24" s="321"/>
      <c r="E24" s="321"/>
      <c r="G24" s="322"/>
      <c r="H24" s="322"/>
      <c r="I24" s="322"/>
    </row>
    <row r="25" spans="1:9" ht="45.75" customHeight="1">
      <c r="A25" s="319" t="s">
        <v>783</v>
      </c>
      <c r="B25" s="320" t="s">
        <v>784</v>
      </c>
      <c r="C25" s="321">
        <v>140</v>
      </c>
      <c r="D25" s="321"/>
      <c r="E25" s="321"/>
      <c r="G25" s="322"/>
      <c r="H25" s="322"/>
      <c r="I25" s="322"/>
    </row>
    <row r="26" spans="1:9" ht="30" customHeight="1">
      <c r="A26" s="323" t="s">
        <v>437</v>
      </c>
      <c r="B26" s="320" t="s">
        <v>766</v>
      </c>
      <c r="C26" s="321"/>
      <c r="D26" s="321"/>
      <c r="E26" s="321"/>
      <c r="G26" s="322"/>
      <c r="H26" s="322"/>
      <c r="I26" s="322"/>
    </row>
    <row r="27" spans="1:9" ht="30" customHeight="1">
      <c r="A27" s="323" t="s">
        <v>785</v>
      </c>
      <c r="B27" s="320" t="s">
        <v>786</v>
      </c>
      <c r="C27" s="321">
        <v>140</v>
      </c>
      <c r="D27" s="321">
        <v>70</v>
      </c>
      <c r="E27" s="321">
        <v>56</v>
      </c>
      <c r="G27" s="322"/>
      <c r="H27" s="322"/>
      <c r="I27" s="322"/>
    </row>
    <row r="28" spans="1:9" s="334" customFormat="1" ht="30" customHeight="1">
      <c r="A28" s="330" t="s">
        <v>787</v>
      </c>
      <c r="B28" s="331" t="s">
        <v>770</v>
      </c>
      <c r="C28" s="332">
        <v>110</v>
      </c>
      <c r="D28" s="333">
        <v>55</v>
      </c>
      <c r="E28" s="333">
        <v>25</v>
      </c>
      <c r="G28" s="335"/>
      <c r="H28" s="335"/>
      <c r="I28" s="335"/>
    </row>
    <row r="29" spans="1:9" s="334" customFormat="1" ht="30" customHeight="1">
      <c r="A29" s="330" t="s">
        <v>498</v>
      </c>
      <c r="B29" s="331" t="s">
        <v>771</v>
      </c>
      <c r="C29" s="333"/>
      <c r="D29" s="333"/>
      <c r="E29" s="333"/>
      <c r="G29" s="335"/>
      <c r="H29" s="335"/>
      <c r="I29" s="335"/>
    </row>
    <row r="30" spans="1:9" s="334" customFormat="1" ht="75.75" customHeight="1">
      <c r="A30" s="330" t="s">
        <v>788</v>
      </c>
      <c r="B30" s="336" t="s">
        <v>789</v>
      </c>
      <c r="C30" s="333">
        <v>110</v>
      </c>
      <c r="D30" s="333">
        <v>56</v>
      </c>
      <c r="E30" s="333">
        <v>33</v>
      </c>
      <c r="G30" s="335"/>
      <c r="H30" s="335"/>
      <c r="I30" s="335"/>
    </row>
    <row r="31" spans="1:9" s="334" customFormat="1" ht="75.75" customHeight="1">
      <c r="A31" s="330" t="s">
        <v>790</v>
      </c>
      <c r="B31" s="331" t="s">
        <v>444</v>
      </c>
      <c r="C31" s="333">
        <v>90</v>
      </c>
      <c r="D31" s="333">
        <v>45</v>
      </c>
      <c r="E31" s="333">
        <v>25</v>
      </c>
      <c r="G31" s="335"/>
      <c r="H31" s="335"/>
      <c r="I31" s="335"/>
    </row>
    <row r="32" spans="1:9" ht="75.75" customHeight="1">
      <c r="A32" s="323" t="s">
        <v>500</v>
      </c>
      <c r="B32" s="320" t="s">
        <v>791</v>
      </c>
      <c r="C32" s="321">
        <v>450</v>
      </c>
      <c r="D32" s="321">
        <v>225</v>
      </c>
      <c r="E32" s="321">
        <v>135</v>
      </c>
      <c r="G32" s="322"/>
      <c r="H32" s="322"/>
      <c r="I32" s="322"/>
    </row>
    <row r="33" spans="1:9" ht="75.75" customHeight="1">
      <c r="A33" s="323" t="s">
        <v>502</v>
      </c>
      <c r="B33" s="320" t="s">
        <v>792</v>
      </c>
      <c r="C33" s="321">
        <v>350</v>
      </c>
      <c r="D33" s="321">
        <v>175</v>
      </c>
      <c r="E33" s="321">
        <v>105</v>
      </c>
      <c r="G33" s="322"/>
      <c r="H33" s="322"/>
      <c r="I33" s="322"/>
    </row>
    <row r="34" spans="1:9" ht="75.75" customHeight="1">
      <c r="A34" s="323" t="s">
        <v>504</v>
      </c>
      <c r="B34" s="320" t="s">
        <v>793</v>
      </c>
      <c r="C34" s="321">
        <v>450</v>
      </c>
      <c r="D34" s="321">
        <v>225</v>
      </c>
      <c r="E34" s="321">
        <v>135</v>
      </c>
      <c r="G34" s="322"/>
      <c r="H34" s="322"/>
      <c r="I34" s="322"/>
    </row>
    <row r="35" spans="1:9" s="315" customFormat="1" ht="30" customHeight="1">
      <c r="A35" s="316">
        <v>3</v>
      </c>
      <c r="B35" s="317" t="s">
        <v>794</v>
      </c>
      <c r="C35" s="337"/>
      <c r="D35" s="337"/>
      <c r="E35" s="337"/>
      <c r="G35" s="329"/>
      <c r="H35" s="329"/>
      <c r="I35" s="329"/>
    </row>
    <row r="36" spans="1:9" ht="30" customHeight="1">
      <c r="A36" s="323" t="s">
        <v>337</v>
      </c>
      <c r="B36" s="320" t="s">
        <v>766</v>
      </c>
      <c r="C36" s="321"/>
      <c r="D36" s="321"/>
      <c r="E36" s="321"/>
      <c r="G36" s="322"/>
      <c r="H36" s="322"/>
      <c r="I36" s="322"/>
    </row>
    <row r="37" spans="1:9" ht="46.5" customHeight="1">
      <c r="A37" s="323" t="s">
        <v>795</v>
      </c>
      <c r="B37" s="320" t="s">
        <v>786</v>
      </c>
      <c r="C37" s="321">
        <v>120</v>
      </c>
      <c r="D37" s="321">
        <v>70</v>
      </c>
      <c r="E37" s="321">
        <v>56</v>
      </c>
      <c r="G37" s="322"/>
      <c r="H37" s="322"/>
      <c r="I37" s="322"/>
    </row>
    <row r="38" spans="1:9" s="334" customFormat="1" ht="30" customHeight="1">
      <c r="A38" s="330" t="s">
        <v>796</v>
      </c>
      <c r="B38" s="331" t="s">
        <v>770</v>
      </c>
      <c r="C38" s="333">
        <v>110</v>
      </c>
      <c r="D38" s="333">
        <v>55</v>
      </c>
      <c r="E38" s="333">
        <v>25</v>
      </c>
      <c r="G38" s="335"/>
      <c r="H38" s="335"/>
      <c r="I38" s="335"/>
    </row>
    <row r="39" spans="1:9" s="334" customFormat="1" ht="30" customHeight="1">
      <c r="A39" s="330" t="s">
        <v>338</v>
      </c>
      <c r="B39" s="331" t="s">
        <v>771</v>
      </c>
      <c r="C39" s="333"/>
      <c r="D39" s="333"/>
      <c r="E39" s="333"/>
      <c r="G39" s="335"/>
      <c r="H39" s="335"/>
      <c r="I39" s="335"/>
    </row>
    <row r="40" spans="1:9" s="334" customFormat="1" ht="30" customHeight="1">
      <c r="A40" s="330" t="s">
        <v>797</v>
      </c>
      <c r="B40" s="331" t="s">
        <v>789</v>
      </c>
      <c r="C40" s="333">
        <v>110</v>
      </c>
      <c r="D40" s="333">
        <v>56</v>
      </c>
      <c r="E40" s="333">
        <v>33</v>
      </c>
      <c r="G40" s="335"/>
      <c r="H40" s="335"/>
      <c r="I40" s="335"/>
    </row>
    <row r="41" spans="1:9" s="334" customFormat="1" ht="30" customHeight="1">
      <c r="A41" s="330" t="s">
        <v>798</v>
      </c>
      <c r="B41" s="331" t="s">
        <v>444</v>
      </c>
      <c r="C41" s="332">
        <v>90</v>
      </c>
      <c r="D41" s="333">
        <v>45</v>
      </c>
      <c r="E41" s="332">
        <v>25</v>
      </c>
      <c r="G41" s="335"/>
      <c r="H41" s="335"/>
      <c r="I41" s="335"/>
    </row>
    <row r="42" spans="1:9" ht="93.75" customHeight="1">
      <c r="A42" s="319" t="s">
        <v>512</v>
      </c>
      <c r="B42" s="331" t="s">
        <v>799</v>
      </c>
      <c r="C42" s="321">
        <v>800</v>
      </c>
      <c r="D42" s="321">
        <v>400</v>
      </c>
      <c r="E42" s="321">
        <v>240</v>
      </c>
      <c r="G42" s="322"/>
      <c r="H42" s="322"/>
      <c r="I42" s="322"/>
    </row>
    <row r="43" spans="1:9" s="334" customFormat="1" ht="93.75" customHeight="1">
      <c r="A43" s="330" t="s">
        <v>513</v>
      </c>
      <c r="B43" s="331" t="s">
        <v>800</v>
      </c>
      <c r="C43" s="333"/>
      <c r="D43" s="333"/>
      <c r="E43" s="333"/>
      <c r="G43" s="335"/>
      <c r="H43" s="335"/>
      <c r="I43" s="335"/>
    </row>
    <row r="44" spans="1:9" ht="93.75" customHeight="1">
      <c r="A44" s="323" t="s">
        <v>801</v>
      </c>
      <c r="B44" s="320" t="s">
        <v>802</v>
      </c>
      <c r="C44" s="321">
        <v>800</v>
      </c>
      <c r="D44" s="321">
        <v>400</v>
      </c>
      <c r="E44" s="321">
        <v>240</v>
      </c>
      <c r="G44" s="322"/>
      <c r="H44" s="322"/>
      <c r="I44" s="322"/>
    </row>
    <row r="45" spans="1:9" ht="93.75" customHeight="1">
      <c r="A45" s="319" t="s">
        <v>803</v>
      </c>
      <c r="B45" s="320" t="s">
        <v>804</v>
      </c>
      <c r="C45" s="321">
        <v>1000</v>
      </c>
      <c r="D45" s="321">
        <v>500</v>
      </c>
      <c r="E45" s="321">
        <v>300</v>
      </c>
      <c r="G45" s="322"/>
      <c r="H45" s="322"/>
      <c r="I45" s="322"/>
    </row>
    <row r="46" spans="1:9" ht="93.75" customHeight="1">
      <c r="A46" s="319" t="s">
        <v>805</v>
      </c>
      <c r="B46" s="320" t="s">
        <v>806</v>
      </c>
      <c r="C46" s="321">
        <v>900</v>
      </c>
      <c r="D46" s="321">
        <v>450</v>
      </c>
      <c r="E46" s="321">
        <v>270</v>
      </c>
      <c r="G46" s="322"/>
      <c r="H46" s="322"/>
      <c r="I46" s="322"/>
    </row>
    <row r="47" spans="1:9" ht="53.25" customHeight="1">
      <c r="A47" s="319" t="s">
        <v>807</v>
      </c>
      <c r="B47" s="320" t="s">
        <v>808</v>
      </c>
      <c r="C47" s="321">
        <v>250</v>
      </c>
      <c r="D47" s="321">
        <v>125</v>
      </c>
      <c r="E47" s="321">
        <v>75</v>
      </c>
      <c r="G47" s="322"/>
      <c r="H47" s="322"/>
      <c r="I47" s="322"/>
    </row>
    <row r="48" spans="1:9" ht="53.25" customHeight="1">
      <c r="A48" s="319" t="s">
        <v>809</v>
      </c>
      <c r="B48" s="320" t="s">
        <v>810</v>
      </c>
      <c r="C48" s="321">
        <v>150</v>
      </c>
      <c r="D48" s="321">
        <v>75</v>
      </c>
      <c r="E48" s="321">
        <v>45</v>
      </c>
      <c r="G48" s="322"/>
      <c r="H48" s="322"/>
      <c r="I48" s="322"/>
    </row>
    <row r="49" spans="1:9" ht="53.25" customHeight="1">
      <c r="A49" s="319" t="s">
        <v>811</v>
      </c>
      <c r="B49" s="320" t="s">
        <v>812</v>
      </c>
      <c r="C49" s="321">
        <v>300</v>
      </c>
      <c r="D49" s="321">
        <v>150</v>
      </c>
      <c r="E49" s="321">
        <v>90</v>
      </c>
      <c r="G49" s="322"/>
      <c r="H49" s="322"/>
      <c r="I49" s="322"/>
    </row>
    <row r="50" spans="1:9" s="315" customFormat="1" ht="30" customHeight="1">
      <c r="A50" s="316">
        <v>4</v>
      </c>
      <c r="B50" s="317" t="s">
        <v>813</v>
      </c>
      <c r="C50" s="337"/>
      <c r="D50" s="337"/>
      <c r="E50" s="337"/>
      <c r="G50" s="329"/>
      <c r="H50" s="329"/>
      <c r="I50" s="329"/>
    </row>
    <row r="51" spans="1:9" ht="91.5" customHeight="1">
      <c r="A51" s="323" t="s">
        <v>339</v>
      </c>
      <c r="B51" s="320" t="s">
        <v>1314</v>
      </c>
      <c r="C51" s="321"/>
      <c r="D51" s="321"/>
      <c r="E51" s="321"/>
      <c r="G51" s="322"/>
      <c r="H51" s="322"/>
      <c r="I51" s="322"/>
    </row>
    <row r="52" spans="1:9" ht="91.5" customHeight="1">
      <c r="A52" s="323" t="s">
        <v>814</v>
      </c>
      <c r="B52" s="320" t="s">
        <v>815</v>
      </c>
      <c r="C52" s="321">
        <v>1500</v>
      </c>
      <c r="D52" s="321">
        <v>750</v>
      </c>
      <c r="E52" s="321">
        <v>450</v>
      </c>
      <c r="G52" s="322"/>
      <c r="H52" s="322"/>
      <c r="I52" s="322"/>
    </row>
    <row r="53" spans="1:9" ht="91.5" customHeight="1">
      <c r="A53" s="323" t="s">
        <v>816</v>
      </c>
      <c r="B53" s="320" t="s">
        <v>817</v>
      </c>
      <c r="C53" s="321">
        <v>2700</v>
      </c>
      <c r="D53" s="321">
        <v>1350</v>
      </c>
      <c r="E53" s="321">
        <v>810</v>
      </c>
      <c r="G53" s="322"/>
      <c r="H53" s="322"/>
      <c r="I53" s="322"/>
    </row>
    <row r="54" spans="1:9" ht="91.5" customHeight="1">
      <c r="A54" s="323" t="s">
        <v>818</v>
      </c>
      <c r="B54" s="320" t="s">
        <v>1315</v>
      </c>
      <c r="C54" s="321">
        <v>5000</v>
      </c>
      <c r="D54" s="321">
        <v>2500</v>
      </c>
      <c r="E54" s="321">
        <v>1500</v>
      </c>
      <c r="G54" s="322"/>
      <c r="H54" s="322"/>
      <c r="I54" s="322"/>
    </row>
    <row r="55" spans="1:9" ht="91.5" customHeight="1" hidden="1">
      <c r="A55" s="319"/>
      <c r="B55" s="338"/>
      <c r="C55" s="321"/>
      <c r="D55" s="321"/>
      <c r="E55" s="321"/>
      <c r="G55" s="322"/>
      <c r="H55" s="322"/>
      <c r="I55" s="322"/>
    </row>
    <row r="56" spans="1:9" ht="91.5" customHeight="1">
      <c r="A56" s="319" t="s">
        <v>819</v>
      </c>
      <c r="B56" s="320" t="s">
        <v>820</v>
      </c>
      <c r="C56" s="321">
        <v>2500</v>
      </c>
      <c r="D56" s="321">
        <v>1250</v>
      </c>
      <c r="E56" s="321">
        <v>750</v>
      </c>
      <c r="G56" s="322"/>
      <c r="H56" s="322"/>
      <c r="I56" s="322"/>
    </row>
    <row r="57" spans="1:9" ht="91.5" customHeight="1">
      <c r="A57" s="319" t="s">
        <v>821</v>
      </c>
      <c r="B57" s="320" t="s">
        <v>822</v>
      </c>
      <c r="C57" s="321">
        <v>2000</v>
      </c>
      <c r="D57" s="321">
        <v>1000</v>
      </c>
      <c r="E57" s="321">
        <v>600</v>
      </c>
      <c r="G57" s="322"/>
      <c r="H57" s="491" t="s">
        <v>1316</v>
      </c>
      <c r="I57" s="322"/>
    </row>
    <row r="58" spans="1:9" ht="91.5" customHeight="1">
      <c r="A58" s="323" t="s">
        <v>340</v>
      </c>
      <c r="B58" s="320" t="s">
        <v>1363</v>
      </c>
      <c r="C58" s="321"/>
      <c r="D58" s="321"/>
      <c r="E58" s="321"/>
      <c r="G58" s="322"/>
      <c r="H58" s="491" t="s">
        <v>1364</v>
      </c>
      <c r="I58" s="322"/>
    </row>
    <row r="59" spans="1:9" ht="91.5" customHeight="1">
      <c r="A59" s="323" t="s">
        <v>823</v>
      </c>
      <c r="B59" s="320" t="s">
        <v>1365</v>
      </c>
      <c r="C59" s="321">
        <v>800</v>
      </c>
      <c r="D59" s="321">
        <v>400</v>
      </c>
      <c r="E59" s="321">
        <v>240</v>
      </c>
      <c r="G59" s="322"/>
      <c r="H59" s="322"/>
      <c r="I59" s="322"/>
    </row>
    <row r="60" spans="1:9" ht="91.5" customHeight="1">
      <c r="A60" s="323" t="s">
        <v>824</v>
      </c>
      <c r="B60" s="320" t="s">
        <v>825</v>
      </c>
      <c r="C60" s="321">
        <v>700</v>
      </c>
      <c r="D60" s="321">
        <v>350</v>
      </c>
      <c r="E60" s="321">
        <v>210</v>
      </c>
      <c r="G60" s="322"/>
      <c r="H60" s="322"/>
      <c r="I60" s="322"/>
    </row>
    <row r="61" spans="1:9" ht="91.5" customHeight="1">
      <c r="A61" s="319" t="s">
        <v>826</v>
      </c>
      <c r="B61" s="320" t="s">
        <v>1366</v>
      </c>
      <c r="C61" s="321">
        <v>600</v>
      </c>
      <c r="D61" s="321">
        <v>300</v>
      </c>
      <c r="E61" s="321">
        <v>180</v>
      </c>
      <c r="G61" s="322"/>
      <c r="H61" s="322"/>
      <c r="I61" s="322"/>
    </row>
    <row r="62" spans="1:9" ht="91.5" customHeight="1">
      <c r="A62" s="323" t="s">
        <v>341</v>
      </c>
      <c r="B62" s="320" t="s">
        <v>827</v>
      </c>
      <c r="C62" s="321">
        <v>900</v>
      </c>
      <c r="D62" s="321">
        <v>450</v>
      </c>
      <c r="E62" s="321">
        <v>270</v>
      </c>
      <c r="G62" s="322"/>
      <c r="H62" s="322"/>
      <c r="I62" s="322"/>
    </row>
    <row r="63" spans="1:9" ht="91.5" customHeight="1">
      <c r="A63" s="323" t="s">
        <v>342</v>
      </c>
      <c r="B63" s="320" t="s">
        <v>828</v>
      </c>
      <c r="C63" s="321">
        <v>800</v>
      </c>
      <c r="D63" s="321">
        <v>400</v>
      </c>
      <c r="E63" s="321">
        <v>240</v>
      </c>
      <c r="G63" s="322"/>
      <c r="H63" s="322"/>
      <c r="I63" s="322"/>
    </row>
    <row r="64" spans="1:9" ht="91.5" customHeight="1">
      <c r="A64" s="323" t="s">
        <v>125</v>
      </c>
      <c r="B64" s="264" t="s">
        <v>829</v>
      </c>
      <c r="C64" s="321">
        <v>800</v>
      </c>
      <c r="D64" s="321">
        <v>400</v>
      </c>
      <c r="E64" s="321">
        <v>240</v>
      </c>
      <c r="G64" s="322"/>
      <c r="H64" s="322"/>
      <c r="I64" s="322"/>
    </row>
    <row r="65" spans="1:9" ht="91.5" customHeight="1">
      <c r="A65" s="319" t="s">
        <v>533</v>
      </c>
      <c r="B65" s="320" t="s">
        <v>830</v>
      </c>
      <c r="C65" s="321">
        <v>1000</v>
      </c>
      <c r="D65" s="321">
        <v>500</v>
      </c>
      <c r="E65" s="321">
        <v>300</v>
      </c>
      <c r="G65" s="322"/>
      <c r="H65" s="322"/>
      <c r="I65" s="322"/>
    </row>
    <row r="66" spans="1:9" ht="91.5" customHeight="1">
      <c r="A66" s="319" t="s">
        <v>535</v>
      </c>
      <c r="B66" s="320" t="s">
        <v>1317</v>
      </c>
      <c r="C66" s="321">
        <v>900</v>
      </c>
      <c r="D66" s="321">
        <v>450</v>
      </c>
      <c r="E66" s="321">
        <v>270</v>
      </c>
      <c r="G66" s="322"/>
      <c r="H66" s="322"/>
      <c r="I66" s="322"/>
    </row>
    <row r="67" spans="1:9" ht="91.5" customHeight="1">
      <c r="A67" s="319" t="s">
        <v>537</v>
      </c>
      <c r="B67" s="320" t="s">
        <v>831</v>
      </c>
      <c r="C67" s="321">
        <v>800</v>
      </c>
      <c r="D67" s="321">
        <v>400</v>
      </c>
      <c r="E67" s="321">
        <v>240</v>
      </c>
      <c r="G67" s="322"/>
      <c r="H67" s="322"/>
      <c r="I67" s="322"/>
    </row>
    <row r="68" spans="1:9" ht="91.5" customHeight="1">
      <c r="A68" s="319" t="s">
        <v>538</v>
      </c>
      <c r="B68" s="320" t="s">
        <v>832</v>
      </c>
      <c r="C68" s="321">
        <v>700</v>
      </c>
      <c r="D68" s="321">
        <v>350</v>
      </c>
      <c r="E68" s="321">
        <v>210</v>
      </c>
      <c r="G68" s="322"/>
      <c r="H68" s="322"/>
      <c r="I68" s="322"/>
    </row>
    <row r="69" spans="1:9" ht="91.5" customHeight="1">
      <c r="A69" s="319" t="s">
        <v>833</v>
      </c>
      <c r="B69" s="320" t="s">
        <v>834</v>
      </c>
      <c r="C69" s="321">
        <v>800</v>
      </c>
      <c r="D69" s="321">
        <v>400</v>
      </c>
      <c r="E69" s="321">
        <v>240</v>
      </c>
      <c r="G69" s="322"/>
      <c r="H69" s="322"/>
      <c r="I69" s="322"/>
    </row>
    <row r="70" spans="1:9" ht="91.5" customHeight="1">
      <c r="A70" s="319" t="s">
        <v>835</v>
      </c>
      <c r="B70" s="320" t="s">
        <v>836</v>
      </c>
      <c r="C70" s="321">
        <v>700</v>
      </c>
      <c r="D70" s="321">
        <v>350</v>
      </c>
      <c r="E70" s="321">
        <v>210</v>
      </c>
      <c r="G70" s="322"/>
      <c r="H70" s="322"/>
      <c r="I70" s="322"/>
    </row>
    <row r="71" spans="1:9" ht="91.5" customHeight="1">
      <c r="A71" s="319" t="s">
        <v>837</v>
      </c>
      <c r="B71" s="320" t="s">
        <v>838</v>
      </c>
      <c r="C71" s="321">
        <v>700</v>
      </c>
      <c r="D71" s="321">
        <v>350</v>
      </c>
      <c r="E71" s="321">
        <v>210</v>
      </c>
      <c r="G71" s="322"/>
      <c r="H71" s="322"/>
      <c r="I71" s="322"/>
    </row>
    <row r="72" spans="1:9" ht="91.5" customHeight="1">
      <c r="A72" s="319" t="s">
        <v>839</v>
      </c>
      <c r="B72" s="320" t="s">
        <v>840</v>
      </c>
      <c r="C72" s="321">
        <v>800</v>
      </c>
      <c r="D72" s="321">
        <v>400</v>
      </c>
      <c r="E72" s="321">
        <v>240</v>
      </c>
      <c r="G72" s="322"/>
      <c r="H72" s="322"/>
      <c r="I72" s="322"/>
    </row>
    <row r="73" spans="1:9" ht="91.5" customHeight="1">
      <c r="A73" s="323" t="s">
        <v>841</v>
      </c>
      <c r="B73" s="320" t="s">
        <v>766</v>
      </c>
      <c r="C73" s="321"/>
      <c r="D73" s="321"/>
      <c r="E73" s="321"/>
      <c r="G73" s="322"/>
      <c r="H73" s="322"/>
      <c r="I73" s="322"/>
    </row>
    <row r="74" spans="1:9" ht="91.5" customHeight="1">
      <c r="A74" s="323" t="s">
        <v>441</v>
      </c>
      <c r="B74" s="320" t="s">
        <v>768</v>
      </c>
      <c r="C74" s="321">
        <v>140</v>
      </c>
      <c r="D74" s="321">
        <v>70</v>
      </c>
      <c r="E74" s="321">
        <v>56</v>
      </c>
      <c r="G74" s="322"/>
      <c r="H74" s="322"/>
      <c r="I74" s="322"/>
    </row>
    <row r="75" spans="1:9" ht="91.5" customHeight="1">
      <c r="A75" s="323" t="s">
        <v>441</v>
      </c>
      <c r="B75" s="320" t="s">
        <v>770</v>
      </c>
      <c r="C75" s="325">
        <v>120</v>
      </c>
      <c r="D75" s="325">
        <v>60</v>
      </c>
      <c r="E75" s="325">
        <v>36</v>
      </c>
      <c r="G75" s="322"/>
      <c r="H75" s="322"/>
      <c r="I75" s="322"/>
    </row>
    <row r="76" spans="1:9" ht="91.5" customHeight="1">
      <c r="A76" s="323" t="s">
        <v>842</v>
      </c>
      <c r="B76" s="320" t="s">
        <v>771</v>
      </c>
      <c r="C76" s="321"/>
      <c r="D76" s="321"/>
      <c r="E76" s="321"/>
      <c r="G76" s="322"/>
      <c r="H76" s="322"/>
      <c r="I76" s="322"/>
    </row>
    <row r="77" spans="1:9" ht="91.5" customHeight="1">
      <c r="A77" s="323" t="s">
        <v>441</v>
      </c>
      <c r="B77" s="320" t="s">
        <v>773</v>
      </c>
      <c r="C77" s="321">
        <v>110</v>
      </c>
      <c r="D77" s="321">
        <v>55</v>
      </c>
      <c r="E77" s="321">
        <v>33</v>
      </c>
      <c r="G77" s="322"/>
      <c r="H77" s="322"/>
      <c r="I77" s="322"/>
    </row>
    <row r="78" spans="1:9" ht="91.5" customHeight="1">
      <c r="A78" s="323" t="s">
        <v>441</v>
      </c>
      <c r="B78" s="320" t="s">
        <v>444</v>
      </c>
      <c r="C78" s="325">
        <v>90</v>
      </c>
      <c r="D78" s="325">
        <v>45</v>
      </c>
      <c r="E78" s="325">
        <v>27</v>
      </c>
      <c r="G78" s="322"/>
      <c r="H78" s="322"/>
      <c r="I78" s="322"/>
    </row>
    <row r="79" spans="1:9" s="315" customFormat="1" ht="91.5" customHeight="1">
      <c r="A79" s="316">
        <v>5</v>
      </c>
      <c r="B79" s="317" t="s">
        <v>843</v>
      </c>
      <c r="C79" s="337"/>
      <c r="D79" s="337"/>
      <c r="E79" s="337"/>
      <c r="G79" s="329"/>
      <c r="H79" s="329"/>
      <c r="I79" s="329"/>
    </row>
    <row r="80" spans="1:9" ht="91.5" customHeight="1">
      <c r="A80" s="323" t="s">
        <v>343</v>
      </c>
      <c r="B80" s="320" t="s">
        <v>844</v>
      </c>
      <c r="C80" s="321">
        <v>180</v>
      </c>
      <c r="D80" s="321">
        <v>140</v>
      </c>
      <c r="E80" s="321">
        <v>62.99999999999999</v>
      </c>
      <c r="G80" s="322"/>
      <c r="H80" s="322"/>
      <c r="I80" s="322"/>
    </row>
    <row r="81" spans="1:9" ht="91.5" customHeight="1">
      <c r="A81" s="323" t="s">
        <v>344</v>
      </c>
      <c r="B81" s="320" t="s">
        <v>845</v>
      </c>
      <c r="C81" s="321">
        <v>160</v>
      </c>
      <c r="D81" s="321">
        <v>112</v>
      </c>
      <c r="E81" s="321">
        <v>48</v>
      </c>
      <c r="G81" s="322"/>
      <c r="H81" s="322"/>
      <c r="I81" s="322"/>
    </row>
    <row r="82" spans="1:9" ht="91.5" customHeight="1">
      <c r="A82" s="319" t="s">
        <v>459</v>
      </c>
      <c r="B82" s="320" t="s">
        <v>846</v>
      </c>
      <c r="C82" s="321">
        <v>150</v>
      </c>
      <c r="D82" s="321">
        <v>112</v>
      </c>
      <c r="E82" s="321">
        <v>45</v>
      </c>
      <c r="G82" s="322"/>
      <c r="H82" s="322"/>
      <c r="I82" s="322"/>
    </row>
    <row r="83" spans="1:9" ht="91.5" customHeight="1">
      <c r="A83" s="323" t="s">
        <v>541</v>
      </c>
      <c r="B83" s="320" t="s">
        <v>847</v>
      </c>
      <c r="C83" s="321">
        <v>150</v>
      </c>
      <c r="D83" s="321">
        <v>75</v>
      </c>
      <c r="E83" s="321">
        <v>45</v>
      </c>
      <c r="G83" s="322"/>
      <c r="H83" s="322"/>
      <c r="I83" s="322"/>
    </row>
    <row r="84" spans="1:9" ht="91.5" customHeight="1">
      <c r="A84" s="323" t="s">
        <v>542</v>
      </c>
      <c r="B84" s="320" t="s">
        <v>766</v>
      </c>
      <c r="C84" s="321"/>
      <c r="D84" s="321"/>
      <c r="E84" s="321"/>
      <c r="G84" s="322"/>
      <c r="H84" s="322"/>
      <c r="I84" s="322"/>
    </row>
    <row r="85" spans="1:9" ht="91.5" customHeight="1">
      <c r="A85" s="323" t="s">
        <v>441</v>
      </c>
      <c r="B85" s="320" t="s">
        <v>768</v>
      </c>
      <c r="C85" s="321">
        <v>100</v>
      </c>
      <c r="D85" s="321">
        <v>70</v>
      </c>
      <c r="E85" s="321">
        <v>30</v>
      </c>
      <c r="G85" s="322"/>
      <c r="H85" s="322"/>
      <c r="I85" s="322"/>
    </row>
    <row r="86" spans="1:9" ht="91.5" customHeight="1">
      <c r="A86" s="323" t="s">
        <v>441</v>
      </c>
      <c r="B86" s="320" t="s">
        <v>770</v>
      </c>
      <c r="C86" s="321">
        <v>90</v>
      </c>
      <c r="D86" s="321">
        <v>45</v>
      </c>
      <c r="E86" s="321">
        <v>27</v>
      </c>
      <c r="G86" s="322"/>
      <c r="H86" s="322"/>
      <c r="I86" s="322"/>
    </row>
    <row r="87" spans="1:9" ht="91.5" customHeight="1">
      <c r="A87" s="323" t="s">
        <v>543</v>
      </c>
      <c r="B87" s="320" t="s">
        <v>771</v>
      </c>
      <c r="C87" s="321"/>
      <c r="D87" s="321"/>
      <c r="E87" s="321"/>
      <c r="G87" s="322"/>
      <c r="H87" s="322"/>
      <c r="I87" s="322"/>
    </row>
    <row r="88" spans="1:9" ht="91.5" customHeight="1">
      <c r="A88" s="323" t="s">
        <v>441</v>
      </c>
      <c r="B88" s="320" t="s">
        <v>773</v>
      </c>
      <c r="C88" s="321">
        <v>90</v>
      </c>
      <c r="D88" s="321">
        <v>56</v>
      </c>
      <c r="E88" s="321">
        <v>27</v>
      </c>
      <c r="G88" s="322"/>
      <c r="H88" s="322"/>
      <c r="I88" s="322"/>
    </row>
    <row r="89" spans="1:9" ht="91.5" customHeight="1">
      <c r="A89" s="323" t="s">
        <v>441</v>
      </c>
      <c r="B89" s="320" t="s">
        <v>444</v>
      </c>
      <c r="C89" s="321">
        <v>80</v>
      </c>
      <c r="D89" s="321">
        <v>40</v>
      </c>
      <c r="E89" s="321">
        <v>25</v>
      </c>
      <c r="G89" s="322"/>
      <c r="H89" s="322"/>
      <c r="I89" s="322"/>
    </row>
    <row r="90" spans="1:9" ht="91.5" customHeight="1">
      <c r="A90" s="316">
        <v>6</v>
      </c>
      <c r="B90" s="317" t="s">
        <v>848</v>
      </c>
      <c r="C90" s="321"/>
      <c r="D90" s="321"/>
      <c r="E90" s="321"/>
      <c r="G90" s="322"/>
      <c r="H90" s="322"/>
      <c r="I90" s="322"/>
    </row>
    <row r="91" spans="1:9" ht="91.5" customHeight="1">
      <c r="A91" s="323" t="s">
        <v>460</v>
      </c>
      <c r="B91" s="320" t="s">
        <v>1318</v>
      </c>
      <c r="C91" s="321">
        <v>250</v>
      </c>
      <c r="D91" s="321">
        <v>125</v>
      </c>
      <c r="E91" s="321">
        <v>75</v>
      </c>
      <c r="G91" s="322"/>
      <c r="H91" s="322"/>
      <c r="I91" s="322"/>
    </row>
    <row r="92" spans="1:9" ht="91.5" customHeight="1">
      <c r="A92" s="323" t="s">
        <v>461</v>
      </c>
      <c r="B92" s="320" t="s">
        <v>766</v>
      </c>
      <c r="C92" s="321"/>
      <c r="D92" s="321"/>
      <c r="E92" s="321"/>
      <c r="G92" s="322"/>
      <c r="H92" s="322"/>
      <c r="I92" s="322"/>
    </row>
    <row r="93" spans="1:9" ht="91.5" customHeight="1">
      <c r="A93" s="323" t="s">
        <v>441</v>
      </c>
      <c r="B93" s="320" t="s">
        <v>786</v>
      </c>
      <c r="C93" s="321">
        <v>110</v>
      </c>
      <c r="D93" s="321">
        <v>70</v>
      </c>
      <c r="E93" s="321">
        <v>33</v>
      </c>
      <c r="G93" s="322"/>
      <c r="H93" s="322"/>
      <c r="I93" s="322"/>
    </row>
    <row r="94" spans="1:9" ht="91.5" customHeight="1">
      <c r="A94" s="323" t="s">
        <v>441</v>
      </c>
      <c r="B94" s="320" t="s">
        <v>770</v>
      </c>
      <c r="C94" s="321">
        <v>100</v>
      </c>
      <c r="D94" s="321">
        <v>50</v>
      </c>
      <c r="E94" s="321">
        <v>30</v>
      </c>
      <c r="G94" s="322"/>
      <c r="H94" s="322"/>
      <c r="I94" s="322"/>
    </row>
    <row r="95" spans="1:9" ht="91.5" customHeight="1">
      <c r="A95" s="323" t="s">
        <v>550</v>
      </c>
      <c r="B95" s="320" t="s">
        <v>771</v>
      </c>
      <c r="C95" s="321"/>
      <c r="D95" s="321"/>
      <c r="E95" s="321"/>
      <c r="G95" s="322"/>
      <c r="H95" s="322"/>
      <c r="I95" s="322"/>
    </row>
    <row r="96" spans="1:9" ht="91.5" customHeight="1">
      <c r="A96" s="323" t="s">
        <v>441</v>
      </c>
      <c r="B96" s="264" t="s">
        <v>789</v>
      </c>
      <c r="C96" s="321">
        <v>90</v>
      </c>
      <c r="D96" s="321">
        <v>56</v>
      </c>
      <c r="E96" s="321">
        <v>27</v>
      </c>
      <c r="G96" s="322"/>
      <c r="H96" s="322"/>
      <c r="I96" s="322"/>
    </row>
    <row r="97" spans="1:9" ht="91.5" customHeight="1">
      <c r="A97" s="323" t="s">
        <v>441</v>
      </c>
      <c r="B97" s="264" t="s">
        <v>444</v>
      </c>
      <c r="C97" s="321">
        <v>80</v>
      </c>
      <c r="D97" s="321">
        <v>40</v>
      </c>
      <c r="E97" s="321">
        <v>25</v>
      </c>
      <c r="G97" s="322"/>
      <c r="H97" s="322"/>
      <c r="I97" s="322"/>
    </row>
    <row r="98" spans="1:9" ht="91.5" customHeight="1">
      <c r="A98" s="316">
        <v>7</v>
      </c>
      <c r="B98" s="317" t="s">
        <v>849</v>
      </c>
      <c r="C98" s="321"/>
      <c r="D98" s="321"/>
      <c r="E98" s="321"/>
      <c r="G98" s="322"/>
      <c r="H98" s="322"/>
      <c r="I98" s="322"/>
    </row>
    <row r="99" spans="1:9" ht="91.5" customHeight="1">
      <c r="A99" s="323" t="s">
        <v>127</v>
      </c>
      <c r="B99" s="320" t="s">
        <v>1319</v>
      </c>
      <c r="C99" s="321">
        <v>156.25</v>
      </c>
      <c r="D99" s="321">
        <v>78.125</v>
      </c>
      <c r="E99" s="321">
        <v>46.875</v>
      </c>
      <c r="G99" s="322"/>
      <c r="H99" s="322"/>
      <c r="I99" s="322"/>
    </row>
    <row r="100" spans="1:9" ht="55.5" customHeight="1">
      <c r="A100" s="323" t="s">
        <v>128</v>
      </c>
      <c r="B100" s="320" t="s">
        <v>766</v>
      </c>
      <c r="C100" s="321"/>
      <c r="D100" s="321"/>
      <c r="E100" s="321"/>
      <c r="G100" s="322"/>
      <c r="H100" s="322"/>
      <c r="I100" s="322"/>
    </row>
    <row r="101" spans="1:9" ht="60" customHeight="1">
      <c r="A101" s="323" t="s">
        <v>441</v>
      </c>
      <c r="B101" s="320" t="s">
        <v>850</v>
      </c>
      <c r="C101" s="321">
        <v>110</v>
      </c>
      <c r="D101" s="321">
        <v>70</v>
      </c>
      <c r="E101" s="321">
        <v>33</v>
      </c>
      <c r="G101" s="322"/>
      <c r="H101" s="322"/>
      <c r="I101" s="322"/>
    </row>
    <row r="102" spans="1:9" ht="47.25" customHeight="1">
      <c r="A102" s="323" t="s">
        <v>441</v>
      </c>
      <c r="B102" s="320" t="s">
        <v>770</v>
      </c>
      <c r="C102" s="321">
        <v>100</v>
      </c>
      <c r="D102" s="321">
        <v>50</v>
      </c>
      <c r="E102" s="321">
        <v>30</v>
      </c>
      <c r="G102" s="322"/>
      <c r="H102" s="322"/>
      <c r="I102" s="322"/>
    </row>
    <row r="103" spans="1:9" ht="45.75" customHeight="1">
      <c r="A103" s="323" t="s">
        <v>568</v>
      </c>
      <c r="B103" s="320" t="s">
        <v>771</v>
      </c>
      <c r="C103" s="321"/>
      <c r="D103" s="321"/>
      <c r="E103" s="321"/>
      <c r="G103" s="322"/>
      <c r="H103" s="322"/>
      <c r="I103" s="322"/>
    </row>
    <row r="104" spans="1:9" ht="50.25" customHeight="1">
      <c r="A104" s="323" t="s">
        <v>441</v>
      </c>
      <c r="B104" s="320" t="s">
        <v>789</v>
      </c>
      <c r="C104" s="321">
        <v>90</v>
      </c>
      <c r="D104" s="321">
        <v>56</v>
      </c>
      <c r="E104" s="321">
        <v>27</v>
      </c>
      <c r="G104" s="322"/>
      <c r="H104" s="322"/>
      <c r="I104" s="322"/>
    </row>
    <row r="105" spans="1:9" ht="42" customHeight="1">
      <c r="A105" s="323" t="s">
        <v>441</v>
      </c>
      <c r="B105" s="320" t="s">
        <v>444</v>
      </c>
      <c r="C105" s="321">
        <v>80</v>
      </c>
      <c r="D105" s="321">
        <v>40</v>
      </c>
      <c r="E105" s="321">
        <v>25</v>
      </c>
      <c r="G105" s="322"/>
      <c r="H105" s="322"/>
      <c r="I105" s="322"/>
    </row>
    <row r="106" spans="1:9" ht="54" customHeight="1">
      <c r="A106" s="316">
        <v>8</v>
      </c>
      <c r="B106" s="317" t="s">
        <v>851</v>
      </c>
      <c r="C106" s="321"/>
      <c r="D106" s="321"/>
      <c r="E106" s="321"/>
      <c r="G106" s="322"/>
      <c r="H106" s="322"/>
      <c r="I106" s="322"/>
    </row>
    <row r="107" spans="1:9" ht="69.75" customHeight="1">
      <c r="A107" s="323" t="s">
        <v>578</v>
      </c>
      <c r="B107" s="320" t="s">
        <v>852</v>
      </c>
      <c r="C107" s="321">
        <v>250</v>
      </c>
      <c r="D107" s="321">
        <v>125</v>
      </c>
      <c r="E107" s="321">
        <v>75</v>
      </c>
      <c r="G107" s="322"/>
      <c r="H107" s="322"/>
      <c r="I107" s="322"/>
    </row>
    <row r="108" spans="1:9" ht="69.75" customHeight="1">
      <c r="A108" s="323" t="s">
        <v>580</v>
      </c>
      <c r="B108" s="320" t="s">
        <v>853</v>
      </c>
      <c r="C108" s="321">
        <v>220</v>
      </c>
      <c r="D108" s="321">
        <v>110</v>
      </c>
      <c r="E108" s="321">
        <v>66</v>
      </c>
      <c r="G108" s="322"/>
      <c r="H108" s="322"/>
      <c r="I108" s="322"/>
    </row>
    <row r="109" spans="1:9" ht="30" customHeight="1">
      <c r="A109" s="323" t="s">
        <v>582</v>
      </c>
      <c r="B109" s="320" t="s">
        <v>766</v>
      </c>
      <c r="C109" s="321"/>
      <c r="D109" s="321"/>
      <c r="E109" s="321"/>
      <c r="G109" s="322"/>
      <c r="H109" s="322"/>
      <c r="I109" s="322"/>
    </row>
    <row r="110" spans="1:9" ht="30" customHeight="1">
      <c r="A110" s="323" t="s">
        <v>441</v>
      </c>
      <c r="B110" s="320" t="s">
        <v>786</v>
      </c>
      <c r="C110" s="321">
        <v>120</v>
      </c>
      <c r="D110" s="321">
        <v>62.99999999999999</v>
      </c>
      <c r="E110" s="321">
        <v>56</v>
      </c>
      <c r="G110" s="322"/>
      <c r="H110" s="322"/>
      <c r="I110" s="322"/>
    </row>
    <row r="111" spans="1:9" ht="30" customHeight="1">
      <c r="A111" s="323" t="s">
        <v>441</v>
      </c>
      <c r="B111" s="320" t="s">
        <v>770</v>
      </c>
      <c r="C111" s="321">
        <v>110</v>
      </c>
      <c r="D111" s="321">
        <v>55</v>
      </c>
      <c r="E111" s="321">
        <v>33</v>
      </c>
      <c r="G111" s="322"/>
      <c r="H111" s="322"/>
      <c r="I111" s="322"/>
    </row>
    <row r="112" spans="1:9" ht="30" customHeight="1">
      <c r="A112" s="323" t="s">
        <v>584</v>
      </c>
      <c r="B112" s="320" t="s">
        <v>771</v>
      </c>
      <c r="C112" s="321"/>
      <c r="D112" s="321"/>
      <c r="E112" s="321"/>
      <c r="G112" s="322"/>
      <c r="H112" s="322"/>
      <c r="I112" s="322"/>
    </row>
    <row r="113" spans="1:9" ht="30" customHeight="1">
      <c r="A113" s="323" t="s">
        <v>441</v>
      </c>
      <c r="B113" s="320" t="s">
        <v>854</v>
      </c>
      <c r="C113" s="321">
        <v>90</v>
      </c>
      <c r="D113" s="321">
        <v>56</v>
      </c>
      <c r="E113" s="321">
        <v>27</v>
      </c>
      <c r="G113" s="322"/>
      <c r="H113" s="322"/>
      <c r="I113" s="322"/>
    </row>
    <row r="114" spans="1:9" ht="30" customHeight="1">
      <c r="A114" s="323" t="s">
        <v>441</v>
      </c>
      <c r="B114" s="320" t="s">
        <v>444</v>
      </c>
      <c r="C114" s="321">
        <v>80</v>
      </c>
      <c r="D114" s="321">
        <v>40</v>
      </c>
      <c r="E114" s="321">
        <v>25</v>
      </c>
      <c r="G114" s="322"/>
      <c r="H114" s="322"/>
      <c r="I114" s="322"/>
    </row>
    <row r="115" spans="1:9" ht="30" customHeight="1">
      <c r="A115" s="316">
        <v>9</v>
      </c>
      <c r="B115" s="317" t="s">
        <v>855</v>
      </c>
      <c r="C115" s="321"/>
      <c r="D115" s="321"/>
      <c r="E115" s="321"/>
      <c r="G115" s="322"/>
      <c r="H115" s="322"/>
      <c r="I115" s="322"/>
    </row>
    <row r="116" spans="1:9" ht="30" customHeight="1">
      <c r="A116" s="323" t="s">
        <v>588</v>
      </c>
      <c r="B116" s="320" t="s">
        <v>856</v>
      </c>
      <c r="C116" s="321">
        <v>230</v>
      </c>
      <c r="D116" s="321">
        <v>115</v>
      </c>
      <c r="E116" s="321">
        <v>69</v>
      </c>
      <c r="G116" s="322"/>
      <c r="H116" s="322"/>
      <c r="I116" s="322"/>
    </row>
    <row r="117" spans="1:9" ht="30" customHeight="1">
      <c r="A117" s="323" t="s">
        <v>590</v>
      </c>
      <c r="B117" s="320" t="s">
        <v>766</v>
      </c>
      <c r="C117" s="321"/>
      <c r="D117" s="321"/>
      <c r="E117" s="321"/>
      <c r="G117" s="322"/>
      <c r="H117" s="322"/>
      <c r="I117" s="322"/>
    </row>
    <row r="118" spans="1:9" ht="30" customHeight="1">
      <c r="A118" s="323" t="s">
        <v>441</v>
      </c>
      <c r="B118" s="320" t="s">
        <v>786</v>
      </c>
      <c r="C118" s="321">
        <v>110</v>
      </c>
      <c r="D118" s="321">
        <v>70</v>
      </c>
      <c r="E118" s="321">
        <v>33</v>
      </c>
      <c r="G118" s="322"/>
      <c r="H118" s="322"/>
      <c r="I118" s="322"/>
    </row>
    <row r="119" spans="1:9" ht="30" customHeight="1">
      <c r="A119" s="323" t="s">
        <v>441</v>
      </c>
      <c r="B119" s="320" t="s">
        <v>770</v>
      </c>
      <c r="C119" s="321">
        <v>100</v>
      </c>
      <c r="D119" s="321">
        <v>50</v>
      </c>
      <c r="E119" s="321">
        <v>30</v>
      </c>
      <c r="G119" s="322"/>
      <c r="H119" s="322"/>
      <c r="I119" s="322"/>
    </row>
    <row r="120" spans="1:9" ht="30" customHeight="1">
      <c r="A120" s="323" t="s">
        <v>592</v>
      </c>
      <c r="B120" s="320" t="s">
        <v>771</v>
      </c>
      <c r="C120" s="321"/>
      <c r="D120" s="321"/>
      <c r="E120" s="321"/>
      <c r="G120" s="322"/>
      <c r="H120" s="322"/>
      <c r="I120" s="322"/>
    </row>
    <row r="121" spans="1:9" ht="30" customHeight="1">
      <c r="A121" s="323" t="s">
        <v>441</v>
      </c>
      <c r="B121" s="320" t="s">
        <v>854</v>
      </c>
      <c r="C121" s="321">
        <v>90</v>
      </c>
      <c r="D121" s="321">
        <v>56</v>
      </c>
      <c r="E121" s="321">
        <v>27</v>
      </c>
      <c r="G121" s="322"/>
      <c r="H121" s="322"/>
      <c r="I121" s="322"/>
    </row>
    <row r="122" spans="1:9" ht="30" customHeight="1">
      <c r="A122" s="323" t="s">
        <v>441</v>
      </c>
      <c r="B122" s="320" t="s">
        <v>444</v>
      </c>
      <c r="C122" s="321">
        <v>80</v>
      </c>
      <c r="D122" s="321">
        <v>40</v>
      </c>
      <c r="E122" s="321">
        <v>25</v>
      </c>
      <c r="G122" s="322"/>
      <c r="H122" s="322"/>
      <c r="I122" s="322"/>
    </row>
    <row r="123" spans="1:9" ht="42.75" customHeight="1">
      <c r="A123" s="316">
        <v>10</v>
      </c>
      <c r="B123" s="320" t="s">
        <v>857</v>
      </c>
      <c r="C123" s="321">
        <v>600</v>
      </c>
      <c r="D123" s="321">
        <v>300</v>
      </c>
      <c r="E123" s="321">
        <v>180</v>
      </c>
      <c r="G123" s="322"/>
      <c r="H123" s="322"/>
      <c r="I123" s="322"/>
    </row>
  </sheetData>
  <sheetProtection/>
  <mergeCells count="5">
    <mergeCell ref="A1:B1"/>
    <mergeCell ref="C2:E2"/>
    <mergeCell ref="A3:A4"/>
    <mergeCell ref="B3:B4"/>
    <mergeCell ref="C3:E3"/>
  </mergeCells>
  <printOptions/>
  <pageMargins left="0.7086614173228347" right="0.7086614173228347" top="0.7480314960629921" bottom="0.7480314960629921" header="0.31496062992125984" footer="0.31496062992125984"/>
  <pageSetup horizontalDpi="600" verticalDpi="600" orientation="portrait" paperSize="9" scale="90" r:id="rId1"/>
  <headerFooter>
    <oddFooter>&amp;C &amp;P</oddFooter>
  </headerFooter>
</worksheet>
</file>

<file path=xl/worksheets/sheet7.xml><?xml version="1.0" encoding="utf-8"?>
<worksheet xmlns="http://schemas.openxmlformats.org/spreadsheetml/2006/main" xmlns:r="http://schemas.openxmlformats.org/officeDocument/2006/relationships">
  <dimension ref="A1:R97"/>
  <sheetViews>
    <sheetView view="pageBreakPreview" zoomScale="60" zoomScaleNormal="84" zoomScalePageLayoutView="0" workbookViewId="0" topLeftCell="F1">
      <selection activeCell="W9" sqref="W9"/>
    </sheetView>
  </sheetViews>
  <sheetFormatPr defaultColWidth="9.00390625" defaultRowHeight="15.75"/>
  <cols>
    <col min="1" max="1" width="5.25390625" style="341" hidden="1" customWidth="1"/>
    <col min="2" max="2" width="40.75390625" style="341" hidden="1" customWidth="1"/>
    <col min="3" max="5" width="7.25390625" style="341" hidden="1" customWidth="1"/>
    <col min="6" max="6" width="5.875" style="341" customWidth="1"/>
    <col min="7" max="7" width="51.75390625" style="341" customWidth="1"/>
    <col min="8" max="10" width="12.00390625" style="341" customWidth="1"/>
    <col min="11" max="13" width="7.25390625" style="341" hidden="1" customWidth="1"/>
    <col min="14" max="14" width="12.125" style="341" hidden="1" customWidth="1"/>
    <col min="15" max="15" width="17.50390625" style="341" hidden="1" customWidth="1"/>
    <col min="16" max="17" width="9.00390625" style="341" hidden="1" customWidth="1"/>
    <col min="18" max="18" width="1.4921875" style="341" hidden="1" customWidth="1"/>
    <col min="19" max="26" width="9.00390625" style="341" customWidth="1"/>
    <col min="27" max="16384" width="9.00390625" style="341" customWidth="1"/>
  </cols>
  <sheetData>
    <row r="1" spans="1:8" ht="31.5" customHeight="1">
      <c r="A1" s="340" t="s">
        <v>858</v>
      </c>
      <c r="B1" s="340"/>
      <c r="C1" s="340"/>
      <c r="D1" s="340"/>
      <c r="E1" s="340"/>
      <c r="F1" s="340" t="s">
        <v>1238</v>
      </c>
      <c r="G1" s="340"/>
      <c r="H1" s="340"/>
    </row>
    <row r="2" spans="1:17" ht="22.5">
      <c r="A2" s="342"/>
      <c r="B2" s="343"/>
      <c r="C2" s="343"/>
      <c r="D2" s="343"/>
      <c r="E2" s="343"/>
      <c r="F2" s="342"/>
      <c r="G2" s="343"/>
      <c r="H2" s="550" t="s">
        <v>464</v>
      </c>
      <c r="I2" s="550"/>
      <c r="J2" s="550"/>
      <c r="M2" s="543" t="s">
        <v>859</v>
      </c>
      <c r="N2" s="543"/>
      <c r="O2" s="543"/>
      <c r="P2" s="344"/>
      <c r="Q2" s="344"/>
    </row>
    <row r="3" spans="1:13" ht="24" customHeight="1" hidden="1">
      <c r="A3" s="342"/>
      <c r="B3" s="343"/>
      <c r="C3" s="343"/>
      <c r="D3" s="343"/>
      <c r="E3" s="343"/>
      <c r="F3" s="342"/>
      <c r="G3" s="343"/>
      <c r="H3" s="544" t="s">
        <v>860</v>
      </c>
      <c r="I3" s="545"/>
      <c r="J3" s="545"/>
      <c r="K3" s="545"/>
      <c r="L3" s="545"/>
      <c r="M3" s="546"/>
    </row>
    <row r="4" spans="1:16" ht="25.5" customHeight="1">
      <c r="A4" s="547" t="s">
        <v>445</v>
      </c>
      <c r="B4" s="547"/>
      <c r="C4" s="547"/>
      <c r="D4" s="547"/>
      <c r="E4" s="547"/>
      <c r="F4" s="547" t="s">
        <v>267</v>
      </c>
      <c r="G4" s="547" t="s">
        <v>434</v>
      </c>
      <c r="H4" s="547" t="s">
        <v>442</v>
      </c>
      <c r="I4" s="547"/>
      <c r="J4" s="547"/>
      <c r="K4" s="547" t="s">
        <v>861</v>
      </c>
      <c r="L4" s="547"/>
      <c r="M4" s="547"/>
      <c r="N4" s="548" t="s">
        <v>236</v>
      </c>
      <c r="O4" s="547" t="s">
        <v>323</v>
      </c>
      <c r="P4" s="548" t="s">
        <v>448</v>
      </c>
    </row>
    <row r="5" spans="1:16" ht="25.5" customHeight="1">
      <c r="A5" s="346" t="s">
        <v>267</v>
      </c>
      <c r="B5" s="346" t="s">
        <v>862</v>
      </c>
      <c r="C5" s="346" t="s">
        <v>263</v>
      </c>
      <c r="D5" s="346" t="s">
        <v>264</v>
      </c>
      <c r="E5" s="346" t="s">
        <v>265</v>
      </c>
      <c r="F5" s="547"/>
      <c r="G5" s="547"/>
      <c r="H5" s="345" t="s">
        <v>263</v>
      </c>
      <c r="I5" s="345" t="s">
        <v>264</v>
      </c>
      <c r="J5" s="345" t="s">
        <v>265</v>
      </c>
      <c r="K5" s="347" t="s">
        <v>263</v>
      </c>
      <c r="L5" s="346" t="s">
        <v>264</v>
      </c>
      <c r="M5" s="346" t="s">
        <v>265</v>
      </c>
      <c r="N5" s="549"/>
      <c r="O5" s="547"/>
      <c r="P5" s="549"/>
    </row>
    <row r="6" spans="1:15" ht="21.75" customHeight="1">
      <c r="A6" s="345" t="s">
        <v>301</v>
      </c>
      <c r="B6" s="348" t="s">
        <v>863</v>
      </c>
      <c r="C6" s="349"/>
      <c r="D6" s="349"/>
      <c r="E6" s="349"/>
      <c r="F6" s="345" t="s">
        <v>301</v>
      </c>
      <c r="G6" s="348" t="s">
        <v>863</v>
      </c>
      <c r="H6" s="350"/>
      <c r="I6" s="351"/>
      <c r="J6" s="351"/>
      <c r="K6" s="351"/>
      <c r="L6" s="351"/>
      <c r="M6" s="351"/>
      <c r="N6" s="352"/>
      <c r="O6" s="353"/>
    </row>
    <row r="7" spans="1:15" ht="21.75" customHeight="1">
      <c r="A7" s="345"/>
      <c r="B7" s="348" t="s">
        <v>864</v>
      </c>
      <c r="C7" s="349"/>
      <c r="D7" s="349"/>
      <c r="E7" s="349"/>
      <c r="F7" s="345"/>
      <c r="G7" s="348" t="s">
        <v>864</v>
      </c>
      <c r="H7" s="350"/>
      <c r="I7" s="351"/>
      <c r="J7" s="351"/>
      <c r="K7" s="351"/>
      <c r="L7" s="351"/>
      <c r="M7" s="351"/>
      <c r="N7" s="352"/>
      <c r="O7" s="353"/>
    </row>
    <row r="8" spans="1:16" ht="75">
      <c r="A8" s="354"/>
      <c r="B8" s="355"/>
      <c r="C8" s="349"/>
      <c r="D8" s="349"/>
      <c r="E8" s="349"/>
      <c r="F8" s="354">
        <v>1</v>
      </c>
      <c r="G8" s="355" t="s">
        <v>865</v>
      </c>
      <c r="H8" s="356">
        <v>3000</v>
      </c>
      <c r="I8" s="350">
        <v>1300</v>
      </c>
      <c r="J8" s="350">
        <v>800</v>
      </c>
      <c r="K8" s="356"/>
      <c r="L8" s="351"/>
      <c r="M8" s="351"/>
      <c r="N8" s="352"/>
      <c r="O8" s="354" t="s">
        <v>450</v>
      </c>
      <c r="P8" s="341" t="s">
        <v>866</v>
      </c>
    </row>
    <row r="9" spans="1:15" ht="56.25">
      <c r="A9" s="354">
        <v>1</v>
      </c>
      <c r="B9" s="355" t="s">
        <v>867</v>
      </c>
      <c r="C9" s="350">
        <v>1400</v>
      </c>
      <c r="D9" s="349">
        <v>700</v>
      </c>
      <c r="E9" s="349">
        <v>500</v>
      </c>
      <c r="F9" s="354">
        <v>2</v>
      </c>
      <c r="G9" s="355" t="s">
        <v>868</v>
      </c>
      <c r="H9" s="350">
        <v>2200</v>
      </c>
      <c r="I9" s="350">
        <v>1000</v>
      </c>
      <c r="J9" s="350">
        <v>700</v>
      </c>
      <c r="K9" s="349">
        <f aca="true" t="shared" si="0" ref="K9:M11">H9/C9%-100</f>
        <v>57.14285714285714</v>
      </c>
      <c r="L9" s="349">
        <f t="shared" si="0"/>
        <v>42.85714285714286</v>
      </c>
      <c r="M9" s="349">
        <f t="shared" si="0"/>
        <v>40</v>
      </c>
      <c r="N9" s="352" t="s">
        <v>238</v>
      </c>
      <c r="O9" s="354" t="s">
        <v>869</v>
      </c>
    </row>
    <row r="10" spans="1:16" ht="75">
      <c r="A10" s="354"/>
      <c r="B10" s="355"/>
      <c r="C10" s="349"/>
      <c r="D10" s="349"/>
      <c r="E10" s="349"/>
      <c r="F10" s="354">
        <v>3</v>
      </c>
      <c r="G10" s="355" t="s">
        <v>870</v>
      </c>
      <c r="H10" s="350">
        <v>1500</v>
      </c>
      <c r="I10" s="350">
        <v>900</v>
      </c>
      <c r="J10" s="350">
        <v>450</v>
      </c>
      <c r="K10" s="349"/>
      <c r="L10" s="349"/>
      <c r="M10" s="349"/>
      <c r="N10" s="352" t="s">
        <v>238</v>
      </c>
      <c r="O10" s="354" t="s">
        <v>450</v>
      </c>
      <c r="P10" s="341" t="s">
        <v>866</v>
      </c>
    </row>
    <row r="11" spans="1:15" ht="54.75" customHeight="1">
      <c r="A11" s="354">
        <v>2</v>
      </c>
      <c r="B11" s="355" t="s">
        <v>871</v>
      </c>
      <c r="C11" s="349">
        <v>900</v>
      </c>
      <c r="D11" s="349">
        <v>600</v>
      </c>
      <c r="E11" s="349">
        <v>300</v>
      </c>
      <c r="F11" s="354">
        <v>4</v>
      </c>
      <c r="G11" s="355" t="s">
        <v>871</v>
      </c>
      <c r="H11" s="350">
        <v>1400</v>
      </c>
      <c r="I11" s="350">
        <v>850</v>
      </c>
      <c r="J11" s="350">
        <v>420</v>
      </c>
      <c r="K11" s="349">
        <f t="shared" si="0"/>
        <v>55.55555555555554</v>
      </c>
      <c r="L11" s="349">
        <f t="shared" si="0"/>
        <v>41.66666666666666</v>
      </c>
      <c r="M11" s="349">
        <f t="shared" si="0"/>
        <v>40</v>
      </c>
      <c r="N11" s="352" t="s">
        <v>238</v>
      </c>
      <c r="O11" s="354"/>
    </row>
    <row r="12" spans="1:16" ht="75">
      <c r="A12" s="354"/>
      <c r="B12" s="355"/>
      <c r="C12" s="349"/>
      <c r="D12" s="349"/>
      <c r="E12" s="349"/>
      <c r="F12" s="354">
        <v>5</v>
      </c>
      <c r="G12" s="355" t="s">
        <v>872</v>
      </c>
      <c r="H12" s="350">
        <v>1000</v>
      </c>
      <c r="I12" s="350">
        <v>850</v>
      </c>
      <c r="J12" s="350">
        <v>420</v>
      </c>
      <c r="K12" s="351"/>
      <c r="L12" s="351"/>
      <c r="M12" s="351"/>
      <c r="N12" s="352" t="s">
        <v>238</v>
      </c>
      <c r="O12" s="354" t="s">
        <v>450</v>
      </c>
      <c r="P12" s="341" t="s">
        <v>866</v>
      </c>
    </row>
    <row r="13" spans="1:16" ht="47.25" customHeight="1">
      <c r="A13" s="354">
        <v>3</v>
      </c>
      <c r="B13" s="355" t="s">
        <v>873</v>
      </c>
      <c r="C13" s="349">
        <v>900</v>
      </c>
      <c r="D13" s="349">
        <v>600</v>
      </c>
      <c r="E13" s="349">
        <v>300</v>
      </c>
      <c r="F13" s="354">
        <v>6</v>
      </c>
      <c r="G13" s="355" t="s">
        <v>873</v>
      </c>
      <c r="H13" s="350">
        <v>1400</v>
      </c>
      <c r="I13" s="350">
        <v>850</v>
      </c>
      <c r="J13" s="350">
        <v>420</v>
      </c>
      <c r="K13" s="349">
        <f aca="true" t="shared" si="1" ref="K13:M15">H13/C13%-100</f>
        <v>55.55555555555554</v>
      </c>
      <c r="L13" s="349">
        <f t="shared" si="1"/>
        <v>41.66666666666666</v>
      </c>
      <c r="M13" s="349">
        <f t="shared" si="1"/>
        <v>40</v>
      </c>
      <c r="N13" s="352" t="s">
        <v>238</v>
      </c>
      <c r="O13" s="357"/>
      <c r="P13" s="341" t="s">
        <v>874</v>
      </c>
    </row>
    <row r="14" spans="1:15" ht="56.25">
      <c r="A14" s="354">
        <v>4</v>
      </c>
      <c r="B14" s="355" t="s">
        <v>875</v>
      </c>
      <c r="C14" s="349">
        <v>120</v>
      </c>
      <c r="D14" s="349">
        <v>80</v>
      </c>
      <c r="E14" s="349">
        <v>50</v>
      </c>
      <c r="F14" s="354">
        <v>7</v>
      </c>
      <c r="G14" s="355" t="s">
        <v>876</v>
      </c>
      <c r="H14" s="350">
        <v>180</v>
      </c>
      <c r="I14" s="350">
        <v>120</v>
      </c>
      <c r="J14" s="350">
        <v>80</v>
      </c>
      <c r="K14" s="349">
        <f t="shared" si="1"/>
        <v>50</v>
      </c>
      <c r="L14" s="349">
        <f t="shared" si="1"/>
        <v>50</v>
      </c>
      <c r="M14" s="349">
        <f t="shared" si="1"/>
        <v>60</v>
      </c>
      <c r="N14" s="352" t="s">
        <v>238</v>
      </c>
      <c r="O14" s="354" t="s">
        <v>869</v>
      </c>
    </row>
    <row r="15" spans="1:15" ht="33" customHeight="1">
      <c r="A15" s="354">
        <v>5</v>
      </c>
      <c r="B15" s="355" t="s">
        <v>877</v>
      </c>
      <c r="C15" s="349">
        <v>180</v>
      </c>
      <c r="D15" s="349">
        <v>115</v>
      </c>
      <c r="E15" s="349">
        <v>68</v>
      </c>
      <c r="F15" s="354">
        <v>8</v>
      </c>
      <c r="G15" s="355" t="s">
        <v>877</v>
      </c>
      <c r="H15" s="350">
        <v>250</v>
      </c>
      <c r="I15" s="350">
        <v>170</v>
      </c>
      <c r="J15" s="350">
        <v>100</v>
      </c>
      <c r="K15" s="349">
        <f t="shared" si="1"/>
        <v>38.888888888888886</v>
      </c>
      <c r="L15" s="349">
        <f t="shared" si="1"/>
        <v>47.82608695652175</v>
      </c>
      <c r="M15" s="349">
        <f t="shared" si="1"/>
        <v>47.05882352941177</v>
      </c>
      <c r="N15" s="352" t="s">
        <v>238</v>
      </c>
      <c r="O15" s="354"/>
    </row>
    <row r="16" spans="1:15" ht="24.75" customHeight="1">
      <c r="A16" s="345" t="s">
        <v>300</v>
      </c>
      <c r="B16" s="348" t="s">
        <v>878</v>
      </c>
      <c r="C16" s="349"/>
      <c r="D16" s="349"/>
      <c r="E16" s="349"/>
      <c r="F16" s="345" t="s">
        <v>300</v>
      </c>
      <c r="G16" s="348" t="s">
        <v>878</v>
      </c>
      <c r="H16" s="353"/>
      <c r="I16" s="353"/>
      <c r="J16" s="353"/>
      <c r="K16" s="353"/>
      <c r="L16" s="353"/>
      <c r="M16" s="353"/>
      <c r="N16" s="353"/>
      <c r="O16" s="353"/>
    </row>
    <row r="17" spans="1:16" ht="56.25">
      <c r="A17" s="354">
        <v>1</v>
      </c>
      <c r="B17" s="358" t="s">
        <v>879</v>
      </c>
      <c r="C17" s="349">
        <v>850</v>
      </c>
      <c r="D17" s="349">
        <v>630</v>
      </c>
      <c r="E17" s="349">
        <v>330</v>
      </c>
      <c r="F17" s="354">
        <v>1</v>
      </c>
      <c r="G17" s="358" t="s">
        <v>880</v>
      </c>
      <c r="H17" s="350">
        <v>1200</v>
      </c>
      <c r="I17" s="350">
        <v>850</v>
      </c>
      <c r="J17" s="350">
        <v>450</v>
      </c>
      <c r="K17" s="349">
        <f aca="true" t="shared" si="2" ref="K17:M24">H17/C17%-100</f>
        <v>41.176470588235304</v>
      </c>
      <c r="L17" s="349">
        <f t="shared" si="2"/>
        <v>34.92063492063491</v>
      </c>
      <c r="M17" s="349">
        <f t="shared" si="2"/>
        <v>36.363636363636374</v>
      </c>
      <c r="N17" s="352" t="s">
        <v>238</v>
      </c>
      <c r="O17" s="354" t="s">
        <v>869</v>
      </c>
      <c r="P17" s="341" t="s">
        <v>874</v>
      </c>
    </row>
    <row r="18" spans="1:15" ht="56.25">
      <c r="A18" s="354">
        <v>2</v>
      </c>
      <c r="B18" s="358" t="s">
        <v>881</v>
      </c>
      <c r="C18" s="350">
        <v>1500</v>
      </c>
      <c r="D18" s="349">
        <v>700</v>
      </c>
      <c r="E18" s="349">
        <v>330</v>
      </c>
      <c r="F18" s="354">
        <v>2</v>
      </c>
      <c r="G18" s="358" t="s">
        <v>881</v>
      </c>
      <c r="H18" s="350">
        <v>2300</v>
      </c>
      <c r="I18" s="350">
        <v>1000</v>
      </c>
      <c r="J18" s="350">
        <v>450</v>
      </c>
      <c r="K18" s="349">
        <f t="shared" si="2"/>
        <v>53.33333333333334</v>
      </c>
      <c r="L18" s="349">
        <f t="shared" si="2"/>
        <v>42.85714285714286</v>
      </c>
      <c r="M18" s="349">
        <f t="shared" si="2"/>
        <v>36.363636363636374</v>
      </c>
      <c r="N18" s="352" t="s">
        <v>238</v>
      </c>
      <c r="O18" s="357"/>
    </row>
    <row r="19" spans="1:15" ht="49.5" customHeight="1">
      <c r="A19" s="354">
        <v>3</v>
      </c>
      <c r="B19" s="355" t="s">
        <v>882</v>
      </c>
      <c r="C19" s="349">
        <v>950</v>
      </c>
      <c r="D19" s="349">
        <v>700</v>
      </c>
      <c r="E19" s="349">
        <v>330</v>
      </c>
      <c r="F19" s="354">
        <v>3</v>
      </c>
      <c r="G19" s="355" t="s">
        <v>882</v>
      </c>
      <c r="H19" s="350">
        <v>1400</v>
      </c>
      <c r="I19" s="350">
        <v>1000</v>
      </c>
      <c r="J19" s="350">
        <v>450</v>
      </c>
      <c r="K19" s="349">
        <f t="shared" si="2"/>
        <v>47.36842105263159</v>
      </c>
      <c r="L19" s="349">
        <f t="shared" si="2"/>
        <v>42.85714285714286</v>
      </c>
      <c r="M19" s="349">
        <f t="shared" si="2"/>
        <v>36.363636363636374</v>
      </c>
      <c r="N19" s="352" t="s">
        <v>238</v>
      </c>
      <c r="O19" s="353"/>
    </row>
    <row r="20" spans="1:16" ht="48.75" customHeight="1">
      <c r="A20" s="354">
        <v>4</v>
      </c>
      <c r="B20" s="355" t="s">
        <v>883</v>
      </c>
      <c r="C20" s="349">
        <v>950</v>
      </c>
      <c r="D20" s="349">
        <v>700</v>
      </c>
      <c r="E20" s="349">
        <v>330</v>
      </c>
      <c r="F20" s="354">
        <v>4</v>
      </c>
      <c r="G20" s="355" t="s">
        <v>883</v>
      </c>
      <c r="H20" s="350">
        <v>1400</v>
      </c>
      <c r="I20" s="350">
        <v>1000</v>
      </c>
      <c r="J20" s="350">
        <v>450</v>
      </c>
      <c r="K20" s="349">
        <f t="shared" si="2"/>
        <v>47.36842105263159</v>
      </c>
      <c r="L20" s="349">
        <f t="shared" si="2"/>
        <v>42.85714285714286</v>
      </c>
      <c r="M20" s="349">
        <f t="shared" si="2"/>
        <v>36.363636363636374</v>
      </c>
      <c r="N20" s="352" t="s">
        <v>238</v>
      </c>
      <c r="O20" s="353"/>
      <c r="P20" s="341" t="s">
        <v>874</v>
      </c>
    </row>
    <row r="21" spans="1:16" ht="45.75" customHeight="1">
      <c r="A21" s="354">
        <v>5</v>
      </c>
      <c r="B21" s="355" t="s">
        <v>884</v>
      </c>
      <c r="C21" s="349">
        <v>610</v>
      </c>
      <c r="D21" s="349">
        <v>350</v>
      </c>
      <c r="E21" s="349" t="s">
        <v>475</v>
      </c>
      <c r="F21" s="354">
        <v>5</v>
      </c>
      <c r="G21" s="355" t="s">
        <v>884</v>
      </c>
      <c r="H21" s="350">
        <v>900</v>
      </c>
      <c r="I21" s="350">
        <v>500</v>
      </c>
      <c r="J21" s="350"/>
      <c r="K21" s="349">
        <f t="shared" si="2"/>
        <v>47.540983606557376</v>
      </c>
      <c r="L21" s="349">
        <f t="shared" si="2"/>
        <v>42.85714285714286</v>
      </c>
      <c r="M21" s="349"/>
      <c r="N21" s="352" t="s">
        <v>238</v>
      </c>
      <c r="O21" s="353"/>
      <c r="P21" s="341" t="s">
        <v>874</v>
      </c>
    </row>
    <row r="22" spans="1:15" ht="45" customHeight="1">
      <c r="A22" s="354">
        <v>6</v>
      </c>
      <c r="B22" s="355" t="s">
        <v>885</v>
      </c>
      <c r="C22" s="349">
        <v>610</v>
      </c>
      <c r="D22" s="349">
        <v>350</v>
      </c>
      <c r="E22" s="349">
        <v>230</v>
      </c>
      <c r="F22" s="354">
        <v>6</v>
      </c>
      <c r="G22" s="355" t="s">
        <v>885</v>
      </c>
      <c r="H22" s="350">
        <v>900</v>
      </c>
      <c r="I22" s="350">
        <v>500</v>
      </c>
      <c r="J22" s="350">
        <v>300</v>
      </c>
      <c r="K22" s="349">
        <f t="shared" si="2"/>
        <v>47.540983606557376</v>
      </c>
      <c r="L22" s="349">
        <f t="shared" si="2"/>
        <v>42.85714285714286</v>
      </c>
      <c r="M22" s="349">
        <f>J22/E22%-100</f>
        <v>30.434782608695656</v>
      </c>
      <c r="N22" s="352" t="s">
        <v>238</v>
      </c>
      <c r="O22" s="353"/>
    </row>
    <row r="23" spans="1:16" ht="27.75" customHeight="1">
      <c r="A23" s="354">
        <v>7</v>
      </c>
      <c r="B23" s="355" t="s">
        <v>886</v>
      </c>
      <c r="C23" s="349">
        <v>90</v>
      </c>
      <c r="D23" s="349">
        <v>50</v>
      </c>
      <c r="E23" s="349">
        <v>35</v>
      </c>
      <c r="F23" s="354">
        <v>7</v>
      </c>
      <c r="G23" s="355" t="s">
        <v>886</v>
      </c>
      <c r="H23" s="350">
        <v>180</v>
      </c>
      <c r="I23" s="350">
        <v>120</v>
      </c>
      <c r="J23" s="350">
        <v>90</v>
      </c>
      <c r="K23" s="349">
        <f t="shared" si="2"/>
        <v>100</v>
      </c>
      <c r="L23" s="349">
        <f t="shared" si="2"/>
        <v>140</v>
      </c>
      <c r="M23" s="349">
        <f>J23/E23%-100</f>
        <v>157.14285714285717</v>
      </c>
      <c r="N23" s="352" t="s">
        <v>238</v>
      </c>
      <c r="O23" s="354"/>
      <c r="P23" s="341" t="s">
        <v>874</v>
      </c>
    </row>
    <row r="24" spans="1:16" ht="27.75" customHeight="1">
      <c r="A24" s="354">
        <v>8</v>
      </c>
      <c r="B24" s="355" t="s">
        <v>877</v>
      </c>
      <c r="C24" s="349">
        <v>140</v>
      </c>
      <c r="D24" s="349">
        <v>95</v>
      </c>
      <c r="E24" s="349">
        <v>45</v>
      </c>
      <c r="F24" s="354">
        <v>8</v>
      </c>
      <c r="G24" s="355" t="s">
        <v>877</v>
      </c>
      <c r="H24" s="350">
        <v>230</v>
      </c>
      <c r="I24" s="350">
        <v>160</v>
      </c>
      <c r="J24" s="350">
        <v>80</v>
      </c>
      <c r="K24" s="349">
        <f t="shared" si="2"/>
        <v>64.2857142857143</v>
      </c>
      <c r="L24" s="349">
        <f t="shared" si="2"/>
        <v>68.42105263157896</v>
      </c>
      <c r="M24" s="349">
        <f>J24/E24%-100</f>
        <v>77.77777777777777</v>
      </c>
      <c r="N24" s="352" t="s">
        <v>238</v>
      </c>
      <c r="O24" s="354"/>
      <c r="P24" s="341" t="s">
        <v>874</v>
      </c>
    </row>
    <row r="25" spans="1:15" ht="29.25" customHeight="1">
      <c r="A25" s="345" t="s">
        <v>99</v>
      </c>
      <c r="B25" s="348" t="s">
        <v>887</v>
      </c>
      <c r="C25" s="349"/>
      <c r="D25" s="349"/>
      <c r="E25" s="349"/>
      <c r="F25" s="345" t="s">
        <v>99</v>
      </c>
      <c r="G25" s="348" t="s">
        <v>887</v>
      </c>
      <c r="H25" s="350"/>
      <c r="I25" s="351"/>
      <c r="J25" s="351"/>
      <c r="K25" s="351"/>
      <c r="L25" s="351"/>
      <c r="M25" s="351"/>
      <c r="N25" s="352"/>
      <c r="O25" s="353"/>
    </row>
    <row r="26" spans="1:15" ht="24.75" customHeight="1">
      <c r="A26" s="345"/>
      <c r="B26" s="348" t="s">
        <v>888</v>
      </c>
      <c r="C26" s="349"/>
      <c r="D26" s="349"/>
      <c r="E26" s="349"/>
      <c r="F26" s="345"/>
      <c r="G26" s="348" t="s">
        <v>888</v>
      </c>
      <c r="H26" s="350"/>
      <c r="I26" s="351"/>
      <c r="J26" s="351"/>
      <c r="K26" s="351"/>
      <c r="L26" s="351"/>
      <c r="M26" s="351"/>
      <c r="N26" s="352"/>
      <c r="O26" s="353"/>
    </row>
    <row r="27" spans="1:16" ht="75">
      <c r="A27" s="354"/>
      <c r="B27" s="358"/>
      <c r="C27" s="349"/>
      <c r="D27" s="349"/>
      <c r="E27" s="349"/>
      <c r="F27" s="354">
        <v>1</v>
      </c>
      <c r="G27" s="358" t="s">
        <v>889</v>
      </c>
      <c r="H27" s="356">
        <v>4000</v>
      </c>
      <c r="I27" s="350">
        <v>1800</v>
      </c>
      <c r="J27" s="350">
        <v>1100</v>
      </c>
      <c r="K27" s="351"/>
      <c r="L27" s="351"/>
      <c r="M27" s="351"/>
      <c r="N27" s="352" t="s">
        <v>238</v>
      </c>
      <c r="O27" s="354" t="s">
        <v>450</v>
      </c>
      <c r="P27" s="341" t="s">
        <v>866</v>
      </c>
    </row>
    <row r="28" spans="1:15" ht="56.25">
      <c r="A28" s="354">
        <v>1</v>
      </c>
      <c r="B28" s="355" t="s">
        <v>890</v>
      </c>
      <c r="C28" s="359">
        <v>2000</v>
      </c>
      <c r="D28" s="359">
        <v>1070</v>
      </c>
      <c r="E28" s="349">
        <v>700</v>
      </c>
      <c r="F28" s="354">
        <v>2</v>
      </c>
      <c r="G28" s="355" t="s">
        <v>890</v>
      </c>
      <c r="H28" s="350">
        <v>3800</v>
      </c>
      <c r="I28" s="350">
        <v>1700</v>
      </c>
      <c r="J28" s="350">
        <v>1000</v>
      </c>
      <c r="K28" s="349">
        <f aca="true" t="shared" si="3" ref="K28:M34">H28/C28%-100</f>
        <v>90</v>
      </c>
      <c r="L28" s="349">
        <f t="shared" si="3"/>
        <v>58.87850467289721</v>
      </c>
      <c r="M28" s="349">
        <f t="shared" si="3"/>
        <v>42.85714285714286</v>
      </c>
      <c r="N28" s="352" t="s">
        <v>238</v>
      </c>
      <c r="O28" s="353"/>
    </row>
    <row r="29" spans="1:15" ht="89.25" customHeight="1">
      <c r="A29" s="551">
        <v>2</v>
      </c>
      <c r="B29" s="553" t="s">
        <v>891</v>
      </c>
      <c r="C29" s="555">
        <v>1120</v>
      </c>
      <c r="D29" s="557">
        <v>720</v>
      </c>
      <c r="E29" s="557">
        <v>360</v>
      </c>
      <c r="F29" s="559">
        <v>3</v>
      </c>
      <c r="G29" s="355" t="s">
        <v>892</v>
      </c>
      <c r="H29" s="350">
        <v>2500</v>
      </c>
      <c r="I29" s="350">
        <v>1200</v>
      </c>
      <c r="J29" s="350">
        <v>500</v>
      </c>
      <c r="K29" s="349">
        <f t="shared" si="3"/>
        <v>123.21428571428572</v>
      </c>
      <c r="L29" s="349">
        <f t="shared" si="3"/>
        <v>66.66666666666666</v>
      </c>
      <c r="M29" s="349">
        <f t="shared" si="3"/>
        <v>38.888888888888886</v>
      </c>
      <c r="N29" s="352" t="s">
        <v>238</v>
      </c>
      <c r="O29" s="559" t="s">
        <v>893</v>
      </c>
    </row>
    <row r="30" spans="1:15" ht="64.5" customHeight="1">
      <c r="A30" s="552"/>
      <c r="B30" s="554"/>
      <c r="C30" s="556"/>
      <c r="D30" s="558"/>
      <c r="E30" s="558"/>
      <c r="F30" s="559"/>
      <c r="G30" s="355" t="s">
        <v>894</v>
      </c>
      <c r="H30" s="350">
        <v>2000</v>
      </c>
      <c r="I30" s="350">
        <v>1000</v>
      </c>
      <c r="J30" s="350">
        <v>400</v>
      </c>
      <c r="K30" s="349"/>
      <c r="L30" s="349"/>
      <c r="M30" s="349"/>
      <c r="N30" s="352" t="s">
        <v>238</v>
      </c>
      <c r="O30" s="559"/>
    </row>
    <row r="31" spans="1:15" ht="58.5" customHeight="1">
      <c r="A31" s="354">
        <v>3</v>
      </c>
      <c r="B31" s="358" t="s">
        <v>895</v>
      </c>
      <c r="C31" s="349">
        <v>950</v>
      </c>
      <c r="D31" s="349">
        <v>670</v>
      </c>
      <c r="E31" s="349">
        <v>530</v>
      </c>
      <c r="F31" s="354">
        <v>4</v>
      </c>
      <c r="G31" s="358" t="s">
        <v>896</v>
      </c>
      <c r="H31" s="350">
        <v>1800</v>
      </c>
      <c r="I31" s="350">
        <v>1000</v>
      </c>
      <c r="J31" s="350">
        <v>700</v>
      </c>
      <c r="K31" s="349">
        <f t="shared" si="3"/>
        <v>89.47368421052633</v>
      </c>
      <c r="L31" s="349">
        <f t="shared" si="3"/>
        <v>49.25373134328359</v>
      </c>
      <c r="M31" s="349">
        <f t="shared" si="3"/>
        <v>32.075471698113205</v>
      </c>
      <c r="N31" s="352" t="s">
        <v>238</v>
      </c>
      <c r="O31" s="354" t="s">
        <v>869</v>
      </c>
    </row>
    <row r="32" spans="1:16" ht="56.25">
      <c r="A32" s="354">
        <v>4</v>
      </c>
      <c r="B32" s="355" t="s">
        <v>897</v>
      </c>
      <c r="C32" s="349">
        <v>120</v>
      </c>
      <c r="D32" s="349">
        <v>80</v>
      </c>
      <c r="E32" s="349">
        <v>50</v>
      </c>
      <c r="F32" s="354">
        <v>5</v>
      </c>
      <c r="G32" s="355" t="s">
        <v>1320</v>
      </c>
      <c r="H32" s="350">
        <v>180</v>
      </c>
      <c r="I32" s="350">
        <v>120</v>
      </c>
      <c r="J32" s="350">
        <v>80</v>
      </c>
      <c r="K32" s="349">
        <f t="shared" si="3"/>
        <v>50</v>
      </c>
      <c r="L32" s="349">
        <f t="shared" si="3"/>
        <v>50</v>
      </c>
      <c r="M32" s="349">
        <f t="shared" si="3"/>
        <v>60</v>
      </c>
      <c r="N32" s="352" t="s">
        <v>238</v>
      </c>
      <c r="O32" s="354" t="s">
        <v>869</v>
      </c>
      <c r="P32" s="341" t="s">
        <v>874</v>
      </c>
    </row>
    <row r="33" spans="1:16" ht="27.75" customHeight="1">
      <c r="A33" s="354">
        <v>5</v>
      </c>
      <c r="B33" s="355" t="s">
        <v>898</v>
      </c>
      <c r="C33" s="349">
        <v>78</v>
      </c>
      <c r="D33" s="349">
        <v>43</v>
      </c>
      <c r="E33" s="349">
        <v>36</v>
      </c>
      <c r="F33" s="354">
        <v>6</v>
      </c>
      <c r="G33" s="355" t="s">
        <v>898</v>
      </c>
      <c r="H33" s="350">
        <v>120</v>
      </c>
      <c r="I33" s="350">
        <v>80</v>
      </c>
      <c r="J33" s="350">
        <v>70</v>
      </c>
      <c r="K33" s="349">
        <f t="shared" si="3"/>
        <v>53.84615384615384</v>
      </c>
      <c r="L33" s="349">
        <f t="shared" si="3"/>
        <v>86.04651162790697</v>
      </c>
      <c r="M33" s="349">
        <f t="shared" si="3"/>
        <v>94.44444444444446</v>
      </c>
      <c r="N33" s="352" t="s">
        <v>238</v>
      </c>
      <c r="O33" s="353"/>
      <c r="P33" s="341" t="s">
        <v>874</v>
      </c>
    </row>
    <row r="34" spans="1:16" ht="30.75" customHeight="1">
      <c r="A34" s="354">
        <v>6</v>
      </c>
      <c r="B34" s="355" t="s">
        <v>877</v>
      </c>
      <c r="C34" s="349">
        <v>190</v>
      </c>
      <c r="D34" s="349">
        <v>120</v>
      </c>
      <c r="E34" s="349">
        <v>70</v>
      </c>
      <c r="F34" s="354">
        <v>7</v>
      </c>
      <c r="G34" s="355" t="s">
        <v>877</v>
      </c>
      <c r="H34" s="350">
        <v>280</v>
      </c>
      <c r="I34" s="350">
        <v>180</v>
      </c>
      <c r="J34" s="350">
        <v>100</v>
      </c>
      <c r="K34" s="349">
        <f t="shared" si="3"/>
        <v>47.36842105263159</v>
      </c>
      <c r="L34" s="349">
        <f t="shared" si="3"/>
        <v>50</v>
      </c>
      <c r="M34" s="349">
        <f t="shared" si="3"/>
        <v>42.85714285714286</v>
      </c>
      <c r="N34" s="352" t="s">
        <v>238</v>
      </c>
      <c r="O34" s="354"/>
      <c r="P34" s="341" t="s">
        <v>874</v>
      </c>
    </row>
    <row r="35" spans="1:15" ht="27" customHeight="1">
      <c r="A35" s="345" t="s">
        <v>101</v>
      </c>
      <c r="B35" s="348" t="s">
        <v>899</v>
      </c>
      <c r="C35" s="349"/>
      <c r="D35" s="349"/>
      <c r="E35" s="349"/>
      <c r="F35" s="345" t="s">
        <v>101</v>
      </c>
      <c r="G35" s="348" t="s">
        <v>899</v>
      </c>
      <c r="H35" s="350"/>
      <c r="I35" s="351"/>
      <c r="J35" s="351"/>
      <c r="K35" s="351"/>
      <c r="L35" s="351"/>
      <c r="M35" s="351"/>
      <c r="N35" s="352"/>
      <c r="O35" s="353"/>
    </row>
    <row r="36" spans="1:15" ht="72" customHeight="1">
      <c r="A36" s="354">
        <v>1</v>
      </c>
      <c r="B36" s="355" t="s">
        <v>900</v>
      </c>
      <c r="C36" s="349">
        <v>950</v>
      </c>
      <c r="D36" s="349">
        <v>400</v>
      </c>
      <c r="E36" s="349">
        <v>200</v>
      </c>
      <c r="F36" s="354">
        <v>1</v>
      </c>
      <c r="G36" s="355" t="s">
        <v>900</v>
      </c>
      <c r="H36" s="350">
        <v>1500</v>
      </c>
      <c r="I36" s="350">
        <v>600</v>
      </c>
      <c r="J36" s="350">
        <v>300</v>
      </c>
      <c r="K36" s="349">
        <f aca="true" t="shared" si="4" ref="K36:M41">H36/C36%-100</f>
        <v>57.89473684210526</v>
      </c>
      <c r="L36" s="349">
        <f t="shared" si="4"/>
        <v>50</v>
      </c>
      <c r="M36" s="349">
        <f t="shared" si="4"/>
        <v>50</v>
      </c>
      <c r="N36" s="352" t="s">
        <v>238</v>
      </c>
      <c r="O36" s="353"/>
    </row>
    <row r="37" spans="1:15" ht="34.5" customHeight="1">
      <c r="A37" s="354">
        <v>2</v>
      </c>
      <c r="B37" s="355" t="s">
        <v>901</v>
      </c>
      <c r="C37" s="349">
        <v>400</v>
      </c>
      <c r="D37" s="349">
        <v>180</v>
      </c>
      <c r="E37" s="349">
        <v>115</v>
      </c>
      <c r="F37" s="354">
        <v>2</v>
      </c>
      <c r="G37" s="355" t="s">
        <v>901</v>
      </c>
      <c r="H37" s="350">
        <v>650</v>
      </c>
      <c r="I37" s="350">
        <v>270</v>
      </c>
      <c r="J37" s="350">
        <v>160</v>
      </c>
      <c r="K37" s="349">
        <f t="shared" si="4"/>
        <v>62.5</v>
      </c>
      <c r="L37" s="349">
        <f t="shared" si="4"/>
        <v>50</v>
      </c>
      <c r="M37" s="349">
        <f t="shared" si="4"/>
        <v>39.13043478260872</v>
      </c>
      <c r="N37" s="352" t="s">
        <v>238</v>
      </c>
      <c r="O37" s="353"/>
    </row>
    <row r="38" spans="1:15" ht="43.5" customHeight="1">
      <c r="A38" s="354">
        <v>3</v>
      </c>
      <c r="B38" s="355" t="s">
        <v>902</v>
      </c>
      <c r="C38" s="349">
        <v>400</v>
      </c>
      <c r="D38" s="349">
        <v>180</v>
      </c>
      <c r="E38" s="349">
        <v>115</v>
      </c>
      <c r="F38" s="354">
        <v>3</v>
      </c>
      <c r="G38" s="355" t="s">
        <v>902</v>
      </c>
      <c r="H38" s="350">
        <v>650</v>
      </c>
      <c r="I38" s="350">
        <v>270</v>
      </c>
      <c r="J38" s="350">
        <v>160</v>
      </c>
      <c r="K38" s="349">
        <f t="shared" si="4"/>
        <v>62.5</v>
      </c>
      <c r="L38" s="349">
        <f t="shared" si="4"/>
        <v>50</v>
      </c>
      <c r="M38" s="349">
        <f t="shared" si="4"/>
        <v>39.13043478260872</v>
      </c>
      <c r="N38" s="352" t="s">
        <v>238</v>
      </c>
      <c r="O38" s="353"/>
    </row>
    <row r="39" spans="1:16" ht="47.25" customHeight="1">
      <c r="A39" s="354">
        <v>4</v>
      </c>
      <c r="B39" s="355" t="s">
        <v>903</v>
      </c>
      <c r="C39" s="349">
        <v>400</v>
      </c>
      <c r="D39" s="349">
        <v>180</v>
      </c>
      <c r="E39" s="349">
        <v>115</v>
      </c>
      <c r="F39" s="354">
        <v>4</v>
      </c>
      <c r="G39" s="355" t="s">
        <v>903</v>
      </c>
      <c r="H39" s="350">
        <v>650</v>
      </c>
      <c r="I39" s="350">
        <v>270</v>
      </c>
      <c r="J39" s="350">
        <v>160</v>
      </c>
      <c r="K39" s="349">
        <f t="shared" si="4"/>
        <v>62.5</v>
      </c>
      <c r="L39" s="349">
        <f t="shared" si="4"/>
        <v>50</v>
      </c>
      <c r="M39" s="349">
        <f t="shared" si="4"/>
        <v>39.13043478260872</v>
      </c>
      <c r="N39" s="352" t="s">
        <v>238</v>
      </c>
      <c r="O39" s="353"/>
      <c r="P39" s="341" t="s">
        <v>874</v>
      </c>
    </row>
    <row r="40" spans="1:16" ht="30" customHeight="1">
      <c r="A40" s="354">
        <v>5</v>
      </c>
      <c r="B40" s="355" t="s">
        <v>904</v>
      </c>
      <c r="C40" s="349">
        <v>55</v>
      </c>
      <c r="D40" s="349">
        <v>30</v>
      </c>
      <c r="E40" s="349">
        <v>25</v>
      </c>
      <c r="F40" s="354">
        <v>5</v>
      </c>
      <c r="G40" s="355" t="s">
        <v>904</v>
      </c>
      <c r="H40" s="350">
        <v>110</v>
      </c>
      <c r="I40" s="350">
        <v>80</v>
      </c>
      <c r="J40" s="350">
        <v>70</v>
      </c>
      <c r="K40" s="349">
        <f t="shared" si="4"/>
        <v>99.99999999999997</v>
      </c>
      <c r="L40" s="349">
        <f t="shared" si="4"/>
        <v>166.66666666666669</v>
      </c>
      <c r="M40" s="349">
        <f t="shared" si="4"/>
        <v>180</v>
      </c>
      <c r="N40" s="352" t="s">
        <v>238</v>
      </c>
      <c r="O40" s="354"/>
      <c r="P40" s="341" t="s">
        <v>874</v>
      </c>
    </row>
    <row r="41" spans="1:16" ht="30" customHeight="1">
      <c r="A41" s="354">
        <v>6</v>
      </c>
      <c r="B41" s="355" t="s">
        <v>877</v>
      </c>
      <c r="C41" s="349">
        <v>120</v>
      </c>
      <c r="D41" s="349">
        <v>72</v>
      </c>
      <c r="E41" s="349">
        <v>48</v>
      </c>
      <c r="F41" s="354">
        <v>6</v>
      </c>
      <c r="G41" s="355" t="s">
        <v>877</v>
      </c>
      <c r="H41" s="350">
        <v>200</v>
      </c>
      <c r="I41" s="350">
        <v>110</v>
      </c>
      <c r="J41" s="350">
        <v>80</v>
      </c>
      <c r="K41" s="349">
        <f t="shared" si="4"/>
        <v>66.66666666666669</v>
      </c>
      <c r="L41" s="349">
        <f t="shared" si="4"/>
        <v>52.77777777777777</v>
      </c>
      <c r="M41" s="349">
        <f t="shared" si="4"/>
        <v>66.66666666666669</v>
      </c>
      <c r="N41" s="352" t="s">
        <v>238</v>
      </c>
      <c r="O41" s="354"/>
      <c r="P41" s="341" t="s">
        <v>874</v>
      </c>
    </row>
    <row r="42" spans="1:16" ht="27.75" customHeight="1">
      <c r="A42" s="345" t="s">
        <v>103</v>
      </c>
      <c r="B42" s="360" t="s">
        <v>905</v>
      </c>
      <c r="C42" s="349"/>
      <c r="D42" s="349"/>
      <c r="E42" s="349"/>
      <c r="F42" s="345" t="s">
        <v>103</v>
      </c>
      <c r="G42" s="360" t="s">
        <v>905</v>
      </c>
      <c r="H42" s="350"/>
      <c r="I42" s="351"/>
      <c r="J42" s="351"/>
      <c r="K42" s="351"/>
      <c r="L42" s="351"/>
      <c r="M42" s="351"/>
      <c r="N42" s="352"/>
      <c r="O42" s="353"/>
      <c r="P42" s="341" t="s">
        <v>906</v>
      </c>
    </row>
    <row r="43" spans="1:15" ht="46.5" customHeight="1">
      <c r="A43" s="354">
        <v>1</v>
      </c>
      <c r="B43" s="355" t="s">
        <v>907</v>
      </c>
      <c r="C43" s="349">
        <v>230</v>
      </c>
      <c r="D43" s="349">
        <v>170</v>
      </c>
      <c r="E43" s="349">
        <v>115</v>
      </c>
      <c r="F43" s="354">
        <v>1</v>
      </c>
      <c r="G43" s="355" t="s">
        <v>907</v>
      </c>
      <c r="H43" s="350">
        <v>350</v>
      </c>
      <c r="I43" s="350">
        <v>230</v>
      </c>
      <c r="J43" s="350">
        <v>150</v>
      </c>
      <c r="K43" s="349">
        <f aca="true" t="shared" si="5" ref="K43:M45">H43/C43%-100</f>
        <v>52.17391304347828</v>
      </c>
      <c r="L43" s="349">
        <f t="shared" si="5"/>
        <v>35.29411764705884</v>
      </c>
      <c r="M43" s="349">
        <f t="shared" si="5"/>
        <v>30.434782608695656</v>
      </c>
      <c r="N43" s="352" t="s">
        <v>238</v>
      </c>
      <c r="O43" s="353"/>
    </row>
    <row r="44" spans="1:15" ht="42" customHeight="1">
      <c r="A44" s="354">
        <v>2</v>
      </c>
      <c r="B44" s="355" t="s">
        <v>908</v>
      </c>
      <c r="C44" s="349">
        <v>120</v>
      </c>
      <c r="D44" s="349">
        <v>70</v>
      </c>
      <c r="E44" s="349">
        <v>45</v>
      </c>
      <c r="F44" s="354">
        <v>2</v>
      </c>
      <c r="G44" s="355" t="s">
        <v>908</v>
      </c>
      <c r="H44" s="350">
        <v>200</v>
      </c>
      <c r="I44" s="350">
        <f>H44*50%</f>
        <v>100</v>
      </c>
      <c r="J44" s="350">
        <v>80</v>
      </c>
      <c r="K44" s="349">
        <f t="shared" si="5"/>
        <v>66.66666666666669</v>
      </c>
      <c r="L44" s="349">
        <f t="shared" si="5"/>
        <v>42.85714285714286</v>
      </c>
      <c r="M44" s="349">
        <f t="shared" si="5"/>
        <v>77.77777777777777</v>
      </c>
      <c r="N44" s="352" t="s">
        <v>238</v>
      </c>
      <c r="O44" s="353"/>
    </row>
    <row r="45" spans="1:15" ht="27.75" customHeight="1">
      <c r="A45" s="354">
        <v>3</v>
      </c>
      <c r="B45" s="355" t="s">
        <v>877</v>
      </c>
      <c r="C45" s="349">
        <v>55</v>
      </c>
      <c r="D45" s="349">
        <v>30</v>
      </c>
      <c r="E45" s="349">
        <v>25</v>
      </c>
      <c r="F45" s="354">
        <v>3</v>
      </c>
      <c r="G45" s="355" t="s">
        <v>877</v>
      </c>
      <c r="H45" s="350">
        <v>110</v>
      </c>
      <c r="I45" s="350">
        <v>80</v>
      </c>
      <c r="J45" s="350">
        <v>70</v>
      </c>
      <c r="K45" s="349">
        <f t="shared" si="5"/>
        <v>99.99999999999997</v>
      </c>
      <c r="L45" s="349">
        <f t="shared" si="5"/>
        <v>166.66666666666669</v>
      </c>
      <c r="M45" s="349">
        <f t="shared" si="5"/>
        <v>180</v>
      </c>
      <c r="N45" s="352" t="s">
        <v>238</v>
      </c>
      <c r="O45" s="353"/>
    </row>
    <row r="46" spans="1:15" ht="27.75" customHeight="1">
      <c r="A46" s="345" t="s">
        <v>107</v>
      </c>
      <c r="B46" s="348" t="s">
        <v>909</v>
      </c>
      <c r="C46" s="349"/>
      <c r="D46" s="349"/>
      <c r="E46" s="349"/>
      <c r="F46" s="345" t="s">
        <v>107</v>
      </c>
      <c r="G46" s="348" t="s">
        <v>909</v>
      </c>
      <c r="H46" s="350"/>
      <c r="I46" s="351"/>
      <c r="J46" s="351"/>
      <c r="K46" s="351"/>
      <c r="L46" s="351"/>
      <c r="M46" s="351"/>
      <c r="N46" s="352"/>
      <c r="O46" s="353"/>
    </row>
    <row r="47" spans="1:15" ht="27.75" customHeight="1">
      <c r="A47" s="354">
        <v>1</v>
      </c>
      <c r="B47" s="355" t="s">
        <v>910</v>
      </c>
      <c r="C47" s="349">
        <v>320</v>
      </c>
      <c r="D47" s="349">
        <v>150</v>
      </c>
      <c r="E47" s="349">
        <v>60</v>
      </c>
      <c r="F47" s="354">
        <v>1</v>
      </c>
      <c r="G47" s="355" t="s">
        <v>910</v>
      </c>
      <c r="H47" s="350">
        <v>480</v>
      </c>
      <c r="I47" s="350">
        <v>230</v>
      </c>
      <c r="J47" s="350">
        <v>150</v>
      </c>
      <c r="K47" s="349">
        <f aca="true" t="shared" si="6" ref="K47:M49">H47/C47%-100</f>
        <v>50</v>
      </c>
      <c r="L47" s="349">
        <f t="shared" si="6"/>
        <v>53.33333333333334</v>
      </c>
      <c r="M47" s="349">
        <f t="shared" si="6"/>
        <v>150</v>
      </c>
      <c r="N47" s="352" t="s">
        <v>238</v>
      </c>
      <c r="O47" s="353"/>
    </row>
    <row r="48" spans="1:15" ht="28.5" customHeight="1">
      <c r="A48" s="354">
        <v>2</v>
      </c>
      <c r="B48" s="355" t="s">
        <v>911</v>
      </c>
      <c r="C48" s="349">
        <v>70</v>
      </c>
      <c r="D48" s="349">
        <v>40</v>
      </c>
      <c r="E48" s="349">
        <v>25</v>
      </c>
      <c r="F48" s="354">
        <v>2</v>
      </c>
      <c r="G48" s="355" t="s">
        <v>1321</v>
      </c>
      <c r="H48" s="350">
        <v>120</v>
      </c>
      <c r="I48" s="350">
        <v>80</v>
      </c>
      <c r="J48" s="350">
        <v>70</v>
      </c>
      <c r="K48" s="349">
        <f t="shared" si="6"/>
        <v>71.42857142857144</v>
      </c>
      <c r="L48" s="349">
        <f t="shared" si="6"/>
        <v>100</v>
      </c>
      <c r="M48" s="349">
        <f t="shared" si="6"/>
        <v>180</v>
      </c>
      <c r="N48" s="352" t="s">
        <v>238</v>
      </c>
      <c r="O48" s="355"/>
    </row>
    <row r="49" spans="1:16" ht="28.5" customHeight="1">
      <c r="A49" s="354">
        <v>3</v>
      </c>
      <c r="B49" s="355" t="s">
        <v>877</v>
      </c>
      <c r="C49" s="349">
        <v>100</v>
      </c>
      <c r="D49" s="349">
        <v>50</v>
      </c>
      <c r="E49" s="349">
        <v>25</v>
      </c>
      <c r="F49" s="354">
        <v>3</v>
      </c>
      <c r="G49" s="355" t="s">
        <v>877</v>
      </c>
      <c r="H49" s="350">
        <v>150</v>
      </c>
      <c r="I49" s="350">
        <v>100</v>
      </c>
      <c r="J49" s="350">
        <v>70</v>
      </c>
      <c r="K49" s="349">
        <f t="shared" si="6"/>
        <v>50</v>
      </c>
      <c r="L49" s="349">
        <f t="shared" si="6"/>
        <v>100</v>
      </c>
      <c r="M49" s="349">
        <f t="shared" si="6"/>
        <v>180</v>
      </c>
      <c r="N49" s="352" t="s">
        <v>238</v>
      </c>
      <c r="O49" s="353"/>
      <c r="P49" s="341" t="s">
        <v>874</v>
      </c>
    </row>
    <row r="50" spans="1:15" ht="27" customHeight="1">
      <c r="A50" s="345" t="s">
        <v>452</v>
      </c>
      <c r="B50" s="348" t="s">
        <v>912</v>
      </c>
      <c r="C50" s="349"/>
      <c r="D50" s="349"/>
      <c r="E50" s="349"/>
      <c r="F50" s="345" t="s">
        <v>452</v>
      </c>
      <c r="G50" s="348" t="s">
        <v>912</v>
      </c>
      <c r="H50" s="350"/>
      <c r="I50" s="351"/>
      <c r="J50" s="351"/>
      <c r="K50" s="351"/>
      <c r="L50" s="351"/>
      <c r="M50" s="351"/>
      <c r="N50" s="352"/>
      <c r="O50" s="353"/>
    </row>
    <row r="51" spans="1:15" ht="61.5" customHeight="1">
      <c r="A51" s="354">
        <v>1</v>
      </c>
      <c r="B51" s="355" t="s">
        <v>913</v>
      </c>
      <c r="C51" s="349">
        <v>600</v>
      </c>
      <c r="D51" s="349">
        <v>240</v>
      </c>
      <c r="E51" s="349">
        <v>180</v>
      </c>
      <c r="F51" s="354">
        <v>1</v>
      </c>
      <c r="G51" s="355" t="s">
        <v>913</v>
      </c>
      <c r="H51" s="350">
        <v>1500</v>
      </c>
      <c r="I51" s="350">
        <v>350</v>
      </c>
      <c r="J51" s="350">
        <v>260</v>
      </c>
      <c r="K51" s="349">
        <f aca="true" t="shared" si="7" ref="K51:M53">H51/C51%-100</f>
        <v>150</v>
      </c>
      <c r="L51" s="349">
        <f t="shared" si="7"/>
        <v>45.83333333333334</v>
      </c>
      <c r="M51" s="349">
        <f t="shared" si="7"/>
        <v>44.44444444444443</v>
      </c>
      <c r="N51" s="352" t="s">
        <v>238</v>
      </c>
      <c r="O51" s="353"/>
    </row>
    <row r="52" spans="1:15" ht="48.75" customHeight="1">
      <c r="A52" s="354">
        <v>2</v>
      </c>
      <c r="B52" s="355" t="s">
        <v>914</v>
      </c>
      <c r="C52" s="349">
        <v>350</v>
      </c>
      <c r="D52" s="349">
        <v>155</v>
      </c>
      <c r="E52" s="349">
        <v>95</v>
      </c>
      <c r="F52" s="354">
        <v>2</v>
      </c>
      <c r="G52" s="355" t="s">
        <v>914</v>
      </c>
      <c r="H52" s="350">
        <v>800</v>
      </c>
      <c r="I52" s="350">
        <v>250</v>
      </c>
      <c r="J52" s="350">
        <v>150</v>
      </c>
      <c r="K52" s="349">
        <f t="shared" si="7"/>
        <v>128.57142857142858</v>
      </c>
      <c r="L52" s="349">
        <f t="shared" si="7"/>
        <v>61.29032258064515</v>
      </c>
      <c r="M52" s="349">
        <f t="shared" si="7"/>
        <v>57.89473684210526</v>
      </c>
      <c r="N52" s="352" t="s">
        <v>238</v>
      </c>
      <c r="O52" s="353"/>
    </row>
    <row r="53" spans="1:16" ht="39.75" customHeight="1">
      <c r="A53" s="354">
        <v>3</v>
      </c>
      <c r="B53" s="355" t="s">
        <v>915</v>
      </c>
      <c r="C53" s="349">
        <v>350</v>
      </c>
      <c r="D53" s="349">
        <v>150</v>
      </c>
      <c r="E53" s="349">
        <v>95</v>
      </c>
      <c r="F53" s="354">
        <v>3</v>
      </c>
      <c r="G53" s="355" t="s">
        <v>915</v>
      </c>
      <c r="H53" s="350">
        <v>600</v>
      </c>
      <c r="I53" s="350">
        <v>250</v>
      </c>
      <c r="J53" s="350">
        <v>150</v>
      </c>
      <c r="K53" s="349">
        <f t="shared" si="7"/>
        <v>71.42857142857142</v>
      </c>
      <c r="L53" s="349">
        <f t="shared" si="7"/>
        <v>66.66666666666666</v>
      </c>
      <c r="M53" s="349">
        <f t="shared" si="7"/>
        <v>57.89473684210526</v>
      </c>
      <c r="N53" s="352" t="s">
        <v>238</v>
      </c>
      <c r="O53" s="353"/>
      <c r="P53" s="341" t="s">
        <v>874</v>
      </c>
    </row>
    <row r="54" spans="1:16" ht="75">
      <c r="A54" s="354"/>
      <c r="B54" s="355"/>
      <c r="C54" s="349"/>
      <c r="D54" s="349"/>
      <c r="E54" s="349"/>
      <c r="F54" s="354">
        <v>4</v>
      </c>
      <c r="G54" s="355" t="s">
        <v>916</v>
      </c>
      <c r="H54" s="354">
        <v>500</v>
      </c>
      <c r="I54" s="350">
        <v>250</v>
      </c>
      <c r="J54" s="350">
        <v>150</v>
      </c>
      <c r="K54" s="349"/>
      <c r="L54" s="349"/>
      <c r="M54" s="349"/>
      <c r="N54" s="352" t="s">
        <v>238</v>
      </c>
      <c r="O54" s="354" t="s">
        <v>450</v>
      </c>
      <c r="P54" s="341" t="s">
        <v>917</v>
      </c>
    </row>
    <row r="55" spans="1:18" ht="56.25">
      <c r="A55" s="354">
        <v>4</v>
      </c>
      <c r="B55" s="355" t="s">
        <v>918</v>
      </c>
      <c r="C55" s="349">
        <v>55</v>
      </c>
      <c r="D55" s="349">
        <v>30</v>
      </c>
      <c r="E55" s="349">
        <v>25</v>
      </c>
      <c r="F55" s="354">
        <v>5</v>
      </c>
      <c r="G55" s="355" t="s">
        <v>919</v>
      </c>
      <c r="H55" s="350">
        <v>110</v>
      </c>
      <c r="I55" s="350">
        <v>80</v>
      </c>
      <c r="J55" s="350">
        <v>70</v>
      </c>
      <c r="K55" s="349">
        <f aca="true" t="shared" si="8" ref="K55:M56">H55/C55%-100</f>
        <v>99.99999999999997</v>
      </c>
      <c r="L55" s="349">
        <f t="shared" si="8"/>
        <v>166.66666666666669</v>
      </c>
      <c r="M55" s="349">
        <f t="shared" si="8"/>
        <v>180</v>
      </c>
      <c r="N55" s="352" t="s">
        <v>238</v>
      </c>
      <c r="O55" s="354" t="s">
        <v>449</v>
      </c>
      <c r="P55" s="341" t="s">
        <v>920</v>
      </c>
      <c r="R55" s="341" t="s">
        <v>874</v>
      </c>
    </row>
    <row r="56" spans="1:15" ht="34.5" customHeight="1">
      <c r="A56" s="354">
        <v>5</v>
      </c>
      <c r="B56" s="355" t="s">
        <v>877</v>
      </c>
      <c r="C56" s="349">
        <v>120</v>
      </c>
      <c r="D56" s="349">
        <v>60</v>
      </c>
      <c r="E56" s="349">
        <v>35</v>
      </c>
      <c r="F56" s="354">
        <v>6</v>
      </c>
      <c r="G56" s="355" t="s">
        <v>877</v>
      </c>
      <c r="H56" s="350">
        <v>200</v>
      </c>
      <c r="I56" s="350">
        <f>H56*50%</f>
        <v>100</v>
      </c>
      <c r="J56" s="350">
        <v>80</v>
      </c>
      <c r="K56" s="349">
        <f t="shared" si="8"/>
        <v>66.66666666666669</v>
      </c>
      <c r="L56" s="349">
        <f t="shared" si="8"/>
        <v>66.66666666666669</v>
      </c>
      <c r="M56" s="349">
        <f t="shared" si="8"/>
        <v>128.57142857142858</v>
      </c>
      <c r="N56" s="352" t="s">
        <v>238</v>
      </c>
      <c r="O56" s="354"/>
    </row>
    <row r="57" spans="1:15" ht="29.25" customHeight="1">
      <c r="A57" s="345" t="s">
        <v>453</v>
      </c>
      <c r="B57" s="348" t="s">
        <v>921</v>
      </c>
      <c r="C57" s="361"/>
      <c r="D57" s="361"/>
      <c r="E57" s="361"/>
      <c r="F57" s="345" t="s">
        <v>453</v>
      </c>
      <c r="G57" s="348" t="s">
        <v>921</v>
      </c>
      <c r="H57" s="350"/>
      <c r="I57" s="351"/>
      <c r="J57" s="351"/>
      <c r="K57" s="351"/>
      <c r="L57" s="351"/>
      <c r="M57" s="351"/>
      <c r="N57" s="352"/>
      <c r="O57" s="353"/>
    </row>
    <row r="58" spans="1:15" ht="62.25" customHeight="1">
      <c r="A58" s="354">
        <v>1</v>
      </c>
      <c r="B58" s="355" t="s">
        <v>922</v>
      </c>
      <c r="C58" s="349">
        <v>660</v>
      </c>
      <c r="D58" s="349">
        <v>410</v>
      </c>
      <c r="E58" s="349">
        <v>170</v>
      </c>
      <c r="F58" s="354">
        <v>1</v>
      </c>
      <c r="G58" s="355" t="s">
        <v>923</v>
      </c>
      <c r="H58" s="350">
        <v>1400</v>
      </c>
      <c r="I58" s="350">
        <v>600</v>
      </c>
      <c r="J58" s="350">
        <v>250</v>
      </c>
      <c r="K58" s="349">
        <f>H58/C58%-100</f>
        <v>112.12121212121212</v>
      </c>
      <c r="L58" s="349">
        <f>I58/D58%-100</f>
        <v>46.34146341463415</v>
      </c>
      <c r="M58" s="349">
        <f>J58/E58%-100</f>
        <v>47.05882352941177</v>
      </c>
      <c r="N58" s="352" t="s">
        <v>238</v>
      </c>
      <c r="O58" s="354" t="s">
        <v>449</v>
      </c>
    </row>
    <row r="59" spans="1:16" ht="65.25" customHeight="1">
      <c r="A59" s="354"/>
      <c r="B59" s="355"/>
      <c r="C59" s="349"/>
      <c r="D59" s="349"/>
      <c r="E59" s="349"/>
      <c r="F59" s="354">
        <v>2</v>
      </c>
      <c r="G59" s="355" t="s">
        <v>924</v>
      </c>
      <c r="H59" s="350">
        <v>1000</v>
      </c>
      <c r="I59" s="350">
        <v>600</v>
      </c>
      <c r="J59" s="350">
        <v>250</v>
      </c>
      <c r="K59" s="349"/>
      <c r="L59" s="349"/>
      <c r="M59" s="349"/>
      <c r="N59" s="352"/>
      <c r="O59" s="354" t="s">
        <v>450</v>
      </c>
      <c r="P59" s="341" t="s">
        <v>917</v>
      </c>
    </row>
    <row r="60" spans="1:15" ht="56.25">
      <c r="A60" s="354">
        <v>2</v>
      </c>
      <c r="B60" s="355" t="s">
        <v>925</v>
      </c>
      <c r="C60" s="349">
        <v>120</v>
      </c>
      <c r="D60" s="349">
        <v>110</v>
      </c>
      <c r="E60" s="349">
        <v>55</v>
      </c>
      <c r="F60" s="354">
        <v>3</v>
      </c>
      <c r="G60" s="355" t="s">
        <v>926</v>
      </c>
      <c r="H60" s="350">
        <v>200</v>
      </c>
      <c r="I60" s="350">
        <v>170</v>
      </c>
      <c r="J60" s="350">
        <v>100</v>
      </c>
      <c r="K60" s="349">
        <f aca="true" t="shared" si="9" ref="K60:M61">H60/C60%-100</f>
        <v>66.66666666666669</v>
      </c>
      <c r="L60" s="349">
        <f t="shared" si="9"/>
        <v>54.54545454545453</v>
      </c>
      <c r="M60" s="349">
        <f t="shared" si="9"/>
        <v>81.81818181818181</v>
      </c>
      <c r="N60" s="352" t="s">
        <v>238</v>
      </c>
      <c r="O60" s="354" t="s">
        <v>869</v>
      </c>
    </row>
    <row r="61" spans="1:15" ht="36.75" customHeight="1">
      <c r="A61" s="354">
        <v>3</v>
      </c>
      <c r="B61" s="355" t="s">
        <v>927</v>
      </c>
      <c r="C61" s="349">
        <v>180</v>
      </c>
      <c r="D61" s="349">
        <v>100</v>
      </c>
      <c r="E61" s="349">
        <v>50</v>
      </c>
      <c r="F61" s="354">
        <v>4</v>
      </c>
      <c r="G61" s="355" t="s">
        <v>927</v>
      </c>
      <c r="H61" s="350">
        <v>280</v>
      </c>
      <c r="I61" s="350">
        <v>180</v>
      </c>
      <c r="J61" s="350">
        <v>90</v>
      </c>
      <c r="K61" s="349">
        <f t="shared" si="9"/>
        <v>55.55555555555554</v>
      </c>
      <c r="L61" s="349">
        <f t="shared" si="9"/>
        <v>80</v>
      </c>
      <c r="M61" s="349">
        <f t="shared" si="9"/>
        <v>80</v>
      </c>
      <c r="N61" s="352" t="s">
        <v>238</v>
      </c>
      <c r="O61" s="354"/>
    </row>
    <row r="62" spans="1:15" ht="26.25" customHeight="1">
      <c r="A62" s="345" t="s">
        <v>454</v>
      </c>
      <c r="B62" s="348" t="s">
        <v>928</v>
      </c>
      <c r="C62" s="349"/>
      <c r="D62" s="349"/>
      <c r="E62" s="349"/>
      <c r="F62" s="345" t="s">
        <v>454</v>
      </c>
      <c r="G62" s="348" t="s">
        <v>928</v>
      </c>
      <c r="H62" s="350"/>
      <c r="I62" s="351"/>
      <c r="J62" s="351"/>
      <c r="K62" s="351"/>
      <c r="L62" s="351"/>
      <c r="M62" s="351"/>
      <c r="N62" s="352"/>
      <c r="O62" s="353"/>
    </row>
    <row r="63" spans="1:15" ht="62.25" customHeight="1">
      <c r="A63" s="354">
        <v>1</v>
      </c>
      <c r="B63" s="355" t="s">
        <v>929</v>
      </c>
      <c r="C63" s="349">
        <v>700</v>
      </c>
      <c r="D63" s="349">
        <v>400</v>
      </c>
      <c r="E63" s="349">
        <v>170</v>
      </c>
      <c r="F63" s="354">
        <v>1</v>
      </c>
      <c r="G63" s="355" t="s">
        <v>929</v>
      </c>
      <c r="H63" s="350">
        <v>1500</v>
      </c>
      <c r="I63" s="350">
        <v>600</v>
      </c>
      <c r="J63" s="350">
        <v>250</v>
      </c>
      <c r="K63" s="349">
        <f aca="true" t="shared" si="10" ref="K63:M65">H63/C63%-100</f>
        <v>114.28571428571428</v>
      </c>
      <c r="L63" s="349">
        <f t="shared" si="10"/>
        <v>50</v>
      </c>
      <c r="M63" s="349">
        <f t="shared" si="10"/>
        <v>47.05882352941177</v>
      </c>
      <c r="N63" s="352" t="s">
        <v>238</v>
      </c>
      <c r="O63" s="354"/>
    </row>
    <row r="64" spans="1:16" ht="33.75" customHeight="1">
      <c r="A64" s="354">
        <v>2</v>
      </c>
      <c r="B64" s="355" t="s">
        <v>930</v>
      </c>
      <c r="C64" s="349">
        <v>50</v>
      </c>
      <c r="D64" s="349">
        <v>40</v>
      </c>
      <c r="E64" s="349">
        <v>25</v>
      </c>
      <c r="F64" s="354">
        <v>2</v>
      </c>
      <c r="G64" s="355" t="s">
        <v>930</v>
      </c>
      <c r="H64" s="350">
        <v>120</v>
      </c>
      <c r="I64" s="350">
        <v>90</v>
      </c>
      <c r="J64" s="350">
        <v>70</v>
      </c>
      <c r="K64" s="349">
        <f t="shared" si="10"/>
        <v>140</v>
      </c>
      <c r="L64" s="349">
        <f t="shared" si="10"/>
        <v>125</v>
      </c>
      <c r="M64" s="349">
        <f t="shared" si="10"/>
        <v>180</v>
      </c>
      <c r="N64" s="352" t="s">
        <v>238</v>
      </c>
      <c r="O64" s="354"/>
      <c r="P64" s="341" t="s">
        <v>874</v>
      </c>
    </row>
    <row r="65" spans="1:16" ht="33.75" customHeight="1">
      <c r="A65" s="354">
        <v>3</v>
      </c>
      <c r="B65" s="355" t="s">
        <v>877</v>
      </c>
      <c r="C65" s="349">
        <v>180</v>
      </c>
      <c r="D65" s="349">
        <v>75</v>
      </c>
      <c r="E65" s="349">
        <v>40</v>
      </c>
      <c r="F65" s="354">
        <v>3</v>
      </c>
      <c r="G65" s="355" t="s">
        <v>877</v>
      </c>
      <c r="H65" s="350">
        <v>280</v>
      </c>
      <c r="I65" s="350">
        <v>150</v>
      </c>
      <c r="J65" s="350">
        <v>90</v>
      </c>
      <c r="K65" s="349">
        <f t="shared" si="10"/>
        <v>55.55555555555554</v>
      </c>
      <c r="L65" s="349">
        <f t="shared" si="10"/>
        <v>100</v>
      </c>
      <c r="M65" s="349">
        <f t="shared" si="10"/>
        <v>125</v>
      </c>
      <c r="N65" s="352" t="s">
        <v>238</v>
      </c>
      <c r="O65" s="354"/>
      <c r="P65" s="341" t="s">
        <v>874</v>
      </c>
    </row>
    <row r="66" spans="1:15" ht="35.25" customHeight="1">
      <c r="A66" s="345" t="s">
        <v>748</v>
      </c>
      <c r="B66" s="360" t="s">
        <v>931</v>
      </c>
      <c r="C66" s="350"/>
      <c r="D66" s="350"/>
      <c r="E66" s="350"/>
      <c r="F66" s="345" t="s">
        <v>748</v>
      </c>
      <c r="G66" s="360" t="s">
        <v>931</v>
      </c>
      <c r="H66" s="350"/>
      <c r="I66" s="351"/>
      <c r="J66" s="351"/>
      <c r="K66" s="351"/>
      <c r="L66" s="351"/>
      <c r="M66" s="351"/>
      <c r="N66" s="352"/>
      <c r="O66" s="353"/>
    </row>
    <row r="67" spans="1:15" ht="85.5" customHeight="1">
      <c r="A67" s="354">
        <v>1</v>
      </c>
      <c r="B67" s="355" t="s">
        <v>932</v>
      </c>
      <c r="C67" s="349">
        <v>220</v>
      </c>
      <c r="D67" s="349">
        <v>160</v>
      </c>
      <c r="E67" s="349">
        <v>80</v>
      </c>
      <c r="F67" s="354">
        <v>1</v>
      </c>
      <c r="G67" s="355" t="s">
        <v>932</v>
      </c>
      <c r="H67" s="350">
        <v>500</v>
      </c>
      <c r="I67" s="350">
        <v>230</v>
      </c>
      <c r="J67" s="350">
        <v>120</v>
      </c>
      <c r="K67" s="349">
        <f aca="true" t="shared" si="11" ref="K67:M69">H67/C67%-100</f>
        <v>127.27272727272725</v>
      </c>
      <c r="L67" s="349">
        <f t="shared" si="11"/>
        <v>43.75</v>
      </c>
      <c r="M67" s="349">
        <f t="shared" si="11"/>
        <v>50</v>
      </c>
      <c r="N67" s="352" t="s">
        <v>238</v>
      </c>
      <c r="O67" s="353"/>
    </row>
    <row r="68" spans="1:15" ht="32.25" customHeight="1">
      <c r="A68" s="354">
        <v>2</v>
      </c>
      <c r="B68" s="355" t="s">
        <v>933</v>
      </c>
      <c r="C68" s="349">
        <v>80</v>
      </c>
      <c r="D68" s="349">
        <v>38</v>
      </c>
      <c r="E68" s="349">
        <v>25</v>
      </c>
      <c r="F68" s="354">
        <v>2</v>
      </c>
      <c r="G68" s="355" t="s">
        <v>933</v>
      </c>
      <c r="H68" s="350">
        <v>150</v>
      </c>
      <c r="I68" s="350">
        <v>90</v>
      </c>
      <c r="J68" s="350">
        <v>70</v>
      </c>
      <c r="K68" s="349">
        <f t="shared" si="11"/>
        <v>87.5</v>
      </c>
      <c r="L68" s="349">
        <f t="shared" si="11"/>
        <v>136.8421052631579</v>
      </c>
      <c r="M68" s="349">
        <f t="shared" si="11"/>
        <v>180</v>
      </c>
      <c r="N68" s="352" t="s">
        <v>238</v>
      </c>
      <c r="O68" s="354"/>
    </row>
    <row r="69" spans="1:15" ht="31.5" customHeight="1">
      <c r="A69" s="354">
        <v>3</v>
      </c>
      <c r="B69" s="355" t="s">
        <v>877</v>
      </c>
      <c r="C69" s="349">
        <v>115</v>
      </c>
      <c r="D69" s="349">
        <v>75</v>
      </c>
      <c r="E69" s="349">
        <v>50</v>
      </c>
      <c r="F69" s="354">
        <v>3</v>
      </c>
      <c r="G69" s="355" t="s">
        <v>877</v>
      </c>
      <c r="H69" s="350">
        <v>250</v>
      </c>
      <c r="I69" s="350">
        <v>150</v>
      </c>
      <c r="J69" s="350">
        <v>100</v>
      </c>
      <c r="K69" s="349">
        <f t="shared" si="11"/>
        <v>117.3913043478261</v>
      </c>
      <c r="L69" s="349">
        <f t="shared" si="11"/>
        <v>100</v>
      </c>
      <c r="M69" s="349">
        <f t="shared" si="11"/>
        <v>100</v>
      </c>
      <c r="N69" s="352" t="s">
        <v>238</v>
      </c>
      <c r="O69" s="354"/>
    </row>
    <row r="70" spans="1:16" ht="30" customHeight="1">
      <c r="A70" s="345" t="s">
        <v>750</v>
      </c>
      <c r="B70" s="360" t="s">
        <v>934</v>
      </c>
      <c r="C70" s="349"/>
      <c r="D70" s="349"/>
      <c r="E70" s="349"/>
      <c r="F70" s="345" t="s">
        <v>750</v>
      </c>
      <c r="G70" s="360" t="s">
        <v>934</v>
      </c>
      <c r="H70" s="350"/>
      <c r="I70" s="351"/>
      <c r="J70" s="351"/>
      <c r="K70" s="351"/>
      <c r="L70" s="351"/>
      <c r="M70" s="351"/>
      <c r="N70" s="352"/>
      <c r="O70" s="353"/>
      <c r="P70" s="341" t="s">
        <v>906</v>
      </c>
    </row>
    <row r="71" spans="1:15" ht="30" customHeight="1">
      <c r="A71" s="354">
        <v>1</v>
      </c>
      <c r="B71" s="355" t="s">
        <v>935</v>
      </c>
      <c r="C71" s="349">
        <v>175</v>
      </c>
      <c r="D71" s="349">
        <v>145</v>
      </c>
      <c r="E71" s="349">
        <v>90</v>
      </c>
      <c r="F71" s="354">
        <v>1</v>
      </c>
      <c r="G71" s="355" t="s">
        <v>935</v>
      </c>
      <c r="H71" s="350">
        <v>270</v>
      </c>
      <c r="I71" s="350">
        <v>200</v>
      </c>
      <c r="J71" s="350">
        <v>130</v>
      </c>
      <c r="K71" s="349">
        <f aca="true" t="shared" si="12" ref="K71:M73">H71/C71%-100</f>
        <v>54.28571428571428</v>
      </c>
      <c r="L71" s="349">
        <f t="shared" si="12"/>
        <v>37.93103448275863</v>
      </c>
      <c r="M71" s="349">
        <f t="shared" si="12"/>
        <v>44.44444444444443</v>
      </c>
      <c r="N71" s="352" t="s">
        <v>238</v>
      </c>
      <c r="O71" s="353"/>
    </row>
    <row r="72" spans="1:15" ht="32.25" customHeight="1">
      <c r="A72" s="354">
        <v>2</v>
      </c>
      <c r="B72" s="355" t="s">
        <v>936</v>
      </c>
      <c r="C72" s="349">
        <v>50</v>
      </c>
      <c r="D72" s="349">
        <v>38</v>
      </c>
      <c r="E72" s="349">
        <v>25</v>
      </c>
      <c r="F72" s="354">
        <v>2</v>
      </c>
      <c r="G72" s="355" t="s">
        <v>936</v>
      </c>
      <c r="H72" s="350">
        <v>120</v>
      </c>
      <c r="I72" s="350">
        <v>90</v>
      </c>
      <c r="J72" s="350">
        <v>70</v>
      </c>
      <c r="K72" s="349">
        <f t="shared" si="12"/>
        <v>140</v>
      </c>
      <c r="L72" s="349">
        <f t="shared" si="12"/>
        <v>136.8421052631579</v>
      </c>
      <c r="M72" s="349">
        <f t="shared" si="12"/>
        <v>180</v>
      </c>
      <c r="N72" s="352" t="s">
        <v>238</v>
      </c>
      <c r="O72" s="354"/>
    </row>
    <row r="73" spans="1:15" ht="32.25" customHeight="1">
      <c r="A73" s="354">
        <v>3</v>
      </c>
      <c r="B73" s="355" t="s">
        <v>877</v>
      </c>
      <c r="C73" s="349">
        <v>110</v>
      </c>
      <c r="D73" s="349">
        <v>75</v>
      </c>
      <c r="E73" s="349">
        <v>48</v>
      </c>
      <c r="F73" s="354">
        <v>3</v>
      </c>
      <c r="G73" s="355" t="s">
        <v>877</v>
      </c>
      <c r="H73" s="350">
        <v>180</v>
      </c>
      <c r="I73" s="350">
        <v>150</v>
      </c>
      <c r="J73" s="350">
        <v>100</v>
      </c>
      <c r="K73" s="349">
        <f t="shared" si="12"/>
        <v>63.636363636363626</v>
      </c>
      <c r="L73" s="349">
        <f t="shared" si="12"/>
        <v>100</v>
      </c>
      <c r="M73" s="349">
        <f t="shared" si="12"/>
        <v>108.33333333333334</v>
      </c>
      <c r="N73" s="352" t="s">
        <v>238</v>
      </c>
      <c r="O73" s="354"/>
    </row>
    <row r="74" spans="1:15" ht="26.25" customHeight="1">
      <c r="A74" s="345" t="s">
        <v>752</v>
      </c>
      <c r="B74" s="360" t="s">
        <v>937</v>
      </c>
      <c r="C74" s="349"/>
      <c r="D74" s="349"/>
      <c r="E74" s="349"/>
      <c r="F74" s="345" t="s">
        <v>752</v>
      </c>
      <c r="G74" s="360" t="s">
        <v>937</v>
      </c>
      <c r="H74" s="350"/>
      <c r="I74" s="351"/>
      <c r="J74" s="351"/>
      <c r="K74" s="351"/>
      <c r="L74" s="351"/>
      <c r="M74" s="351"/>
      <c r="N74" s="352"/>
      <c r="O74" s="353"/>
    </row>
    <row r="75" spans="1:15" ht="50.25" customHeight="1">
      <c r="A75" s="354">
        <v>1</v>
      </c>
      <c r="B75" s="355" t="s">
        <v>938</v>
      </c>
      <c r="C75" s="349">
        <v>320</v>
      </c>
      <c r="D75" s="349">
        <v>155</v>
      </c>
      <c r="E75" s="349">
        <v>60</v>
      </c>
      <c r="F75" s="354">
        <v>1</v>
      </c>
      <c r="G75" s="355" t="s">
        <v>1322</v>
      </c>
      <c r="H75" s="350">
        <v>500</v>
      </c>
      <c r="I75" s="350">
        <v>230</v>
      </c>
      <c r="J75" s="350">
        <v>110</v>
      </c>
      <c r="K75" s="349">
        <f aca="true" t="shared" si="13" ref="K75:M77">H75/C75%-100</f>
        <v>56.25</v>
      </c>
      <c r="L75" s="349">
        <f t="shared" si="13"/>
        <v>48.38709677419354</v>
      </c>
      <c r="M75" s="349">
        <f t="shared" si="13"/>
        <v>83.33333333333334</v>
      </c>
      <c r="N75" s="352" t="s">
        <v>238</v>
      </c>
      <c r="O75" s="353"/>
    </row>
    <row r="76" spans="1:16" ht="37.5" customHeight="1">
      <c r="A76" s="354">
        <v>2</v>
      </c>
      <c r="B76" s="355" t="s">
        <v>939</v>
      </c>
      <c r="C76" s="349">
        <v>60</v>
      </c>
      <c r="D76" s="349">
        <v>40</v>
      </c>
      <c r="E76" s="349">
        <v>30</v>
      </c>
      <c r="F76" s="354">
        <v>2</v>
      </c>
      <c r="G76" s="355" t="s">
        <v>939</v>
      </c>
      <c r="H76" s="350">
        <v>120</v>
      </c>
      <c r="I76" s="350">
        <v>90</v>
      </c>
      <c r="J76" s="350">
        <v>80</v>
      </c>
      <c r="K76" s="349">
        <f t="shared" si="13"/>
        <v>100</v>
      </c>
      <c r="L76" s="349">
        <f t="shared" si="13"/>
        <v>125</v>
      </c>
      <c r="M76" s="349">
        <f t="shared" si="13"/>
        <v>166.66666666666669</v>
      </c>
      <c r="N76" s="352" t="s">
        <v>238</v>
      </c>
      <c r="O76" s="357"/>
      <c r="P76" s="341" t="s">
        <v>874</v>
      </c>
    </row>
    <row r="77" spans="1:15" ht="37.5" customHeight="1">
      <c r="A77" s="354">
        <v>3</v>
      </c>
      <c r="B77" s="355" t="s">
        <v>877</v>
      </c>
      <c r="C77" s="349">
        <v>100</v>
      </c>
      <c r="D77" s="349">
        <v>50</v>
      </c>
      <c r="E77" s="349">
        <v>25</v>
      </c>
      <c r="F77" s="354">
        <v>3</v>
      </c>
      <c r="G77" s="355" t="s">
        <v>877</v>
      </c>
      <c r="H77" s="350">
        <v>180</v>
      </c>
      <c r="I77" s="350">
        <v>120</v>
      </c>
      <c r="J77" s="350">
        <v>70</v>
      </c>
      <c r="K77" s="349">
        <f t="shared" si="13"/>
        <v>80</v>
      </c>
      <c r="L77" s="349">
        <f t="shared" si="13"/>
        <v>140</v>
      </c>
      <c r="M77" s="349">
        <f t="shared" si="13"/>
        <v>180</v>
      </c>
      <c r="N77" s="352" t="s">
        <v>238</v>
      </c>
      <c r="O77" s="353"/>
    </row>
    <row r="78" spans="1:16" ht="30" customHeight="1">
      <c r="A78" s="345" t="s">
        <v>756</v>
      </c>
      <c r="B78" s="360" t="s">
        <v>940</v>
      </c>
      <c r="C78" s="349"/>
      <c r="D78" s="349"/>
      <c r="E78" s="349"/>
      <c r="F78" s="345" t="s">
        <v>756</v>
      </c>
      <c r="G78" s="360" t="s">
        <v>940</v>
      </c>
      <c r="H78" s="350"/>
      <c r="I78" s="351"/>
      <c r="J78" s="351"/>
      <c r="K78" s="351"/>
      <c r="L78" s="351"/>
      <c r="M78" s="351"/>
      <c r="N78" s="352" t="s">
        <v>238</v>
      </c>
      <c r="O78" s="353"/>
      <c r="P78" s="341" t="s">
        <v>906</v>
      </c>
    </row>
    <row r="79" spans="1:15" ht="63" customHeight="1">
      <c r="A79" s="354">
        <v>1</v>
      </c>
      <c r="B79" s="355" t="s">
        <v>941</v>
      </c>
      <c r="C79" s="349">
        <v>220</v>
      </c>
      <c r="D79" s="349">
        <v>150</v>
      </c>
      <c r="E79" s="349">
        <v>80</v>
      </c>
      <c r="F79" s="354">
        <v>1</v>
      </c>
      <c r="G79" s="355" t="s">
        <v>942</v>
      </c>
      <c r="H79" s="350">
        <v>350</v>
      </c>
      <c r="I79" s="350">
        <v>230</v>
      </c>
      <c r="J79" s="350">
        <v>120</v>
      </c>
      <c r="K79" s="349">
        <f aca="true" t="shared" si="14" ref="K79:M81">H79/C79%-100</f>
        <v>59.090909090909065</v>
      </c>
      <c r="L79" s="349">
        <f t="shared" si="14"/>
        <v>53.33333333333334</v>
      </c>
      <c r="M79" s="349">
        <f t="shared" si="14"/>
        <v>50</v>
      </c>
      <c r="N79" s="352" t="s">
        <v>238</v>
      </c>
      <c r="O79" s="354" t="s">
        <v>449</v>
      </c>
    </row>
    <row r="80" spans="1:15" ht="34.5" customHeight="1">
      <c r="A80" s="354">
        <v>2</v>
      </c>
      <c r="B80" s="355" t="s">
        <v>943</v>
      </c>
      <c r="C80" s="349">
        <v>50</v>
      </c>
      <c r="D80" s="349">
        <v>38</v>
      </c>
      <c r="E80" s="349">
        <v>25</v>
      </c>
      <c r="F80" s="354">
        <v>2</v>
      </c>
      <c r="G80" s="355" t="s">
        <v>943</v>
      </c>
      <c r="H80" s="350">
        <v>120</v>
      </c>
      <c r="I80" s="350">
        <v>90</v>
      </c>
      <c r="J80" s="350">
        <v>70</v>
      </c>
      <c r="K80" s="349">
        <f t="shared" si="14"/>
        <v>140</v>
      </c>
      <c r="L80" s="349">
        <f t="shared" si="14"/>
        <v>136.8421052631579</v>
      </c>
      <c r="M80" s="349">
        <f t="shared" si="14"/>
        <v>180</v>
      </c>
      <c r="N80" s="352" t="s">
        <v>238</v>
      </c>
      <c r="O80" s="354"/>
    </row>
    <row r="81" spans="1:15" ht="34.5" customHeight="1">
      <c r="A81" s="354">
        <v>3</v>
      </c>
      <c r="B81" s="355" t="s">
        <v>877</v>
      </c>
      <c r="C81" s="349">
        <v>115</v>
      </c>
      <c r="D81" s="349">
        <v>78</v>
      </c>
      <c r="E81" s="349">
        <v>50</v>
      </c>
      <c r="F81" s="354">
        <v>3</v>
      </c>
      <c r="G81" s="355" t="s">
        <v>877</v>
      </c>
      <c r="H81" s="350">
        <v>180</v>
      </c>
      <c r="I81" s="350">
        <v>150</v>
      </c>
      <c r="J81" s="350">
        <v>100</v>
      </c>
      <c r="K81" s="349">
        <f t="shared" si="14"/>
        <v>56.52173913043478</v>
      </c>
      <c r="L81" s="349">
        <f t="shared" si="14"/>
        <v>92.30769230769229</v>
      </c>
      <c r="M81" s="349">
        <f t="shared" si="14"/>
        <v>100</v>
      </c>
      <c r="N81" s="352" t="s">
        <v>238</v>
      </c>
      <c r="O81" s="354"/>
    </row>
    <row r="82" spans="1:15" ht="27" customHeight="1">
      <c r="A82" s="345" t="s">
        <v>944</v>
      </c>
      <c r="B82" s="360" t="s">
        <v>945</v>
      </c>
      <c r="C82" s="349"/>
      <c r="D82" s="349"/>
      <c r="E82" s="349"/>
      <c r="F82" s="345" t="s">
        <v>944</v>
      </c>
      <c r="G82" s="360" t="s">
        <v>945</v>
      </c>
      <c r="H82" s="350"/>
      <c r="I82" s="362"/>
      <c r="J82" s="351"/>
      <c r="K82" s="349"/>
      <c r="L82" s="349"/>
      <c r="M82" s="349"/>
      <c r="N82" s="352"/>
      <c r="O82" s="360"/>
    </row>
    <row r="83" spans="1:16" ht="75">
      <c r="A83" s="354"/>
      <c r="B83" s="355"/>
      <c r="C83" s="349"/>
      <c r="D83" s="349"/>
      <c r="E83" s="349"/>
      <c r="F83" s="354">
        <v>1</v>
      </c>
      <c r="G83" s="355" t="s">
        <v>946</v>
      </c>
      <c r="H83" s="354">
        <v>500</v>
      </c>
      <c r="I83" s="350">
        <v>250</v>
      </c>
      <c r="J83" s="350">
        <v>150</v>
      </c>
      <c r="K83" s="349"/>
      <c r="L83" s="349"/>
      <c r="M83" s="349"/>
      <c r="N83" s="352" t="s">
        <v>238</v>
      </c>
      <c r="O83" s="354" t="s">
        <v>450</v>
      </c>
      <c r="P83" s="341" t="s">
        <v>866</v>
      </c>
    </row>
    <row r="84" spans="1:15" ht="56.25">
      <c r="A84" s="354">
        <v>1</v>
      </c>
      <c r="B84" s="355" t="s">
        <v>947</v>
      </c>
      <c r="C84" s="349">
        <v>200</v>
      </c>
      <c r="D84" s="349">
        <v>100</v>
      </c>
      <c r="E84" s="349">
        <v>50</v>
      </c>
      <c r="F84" s="354">
        <v>2</v>
      </c>
      <c r="G84" s="355" t="s">
        <v>948</v>
      </c>
      <c r="H84" s="350">
        <v>300</v>
      </c>
      <c r="I84" s="350">
        <v>150</v>
      </c>
      <c r="J84" s="350">
        <v>100</v>
      </c>
      <c r="K84" s="349">
        <f aca="true" t="shared" si="15" ref="K84:M86">H84/C84%-100</f>
        <v>50</v>
      </c>
      <c r="L84" s="349">
        <f t="shared" si="15"/>
        <v>50</v>
      </c>
      <c r="M84" s="349">
        <f t="shared" si="15"/>
        <v>100</v>
      </c>
      <c r="N84" s="363" t="s">
        <v>238</v>
      </c>
      <c r="O84" s="354" t="s">
        <v>449</v>
      </c>
    </row>
    <row r="85" spans="1:15" ht="27" customHeight="1">
      <c r="A85" s="354">
        <v>2</v>
      </c>
      <c r="B85" s="355" t="s">
        <v>949</v>
      </c>
      <c r="C85" s="349">
        <v>80</v>
      </c>
      <c r="D85" s="349">
        <v>50</v>
      </c>
      <c r="E85" s="349">
        <v>35</v>
      </c>
      <c r="F85" s="354">
        <v>3</v>
      </c>
      <c r="G85" s="355" t="s">
        <v>949</v>
      </c>
      <c r="H85" s="350">
        <v>150</v>
      </c>
      <c r="I85" s="350">
        <v>100</v>
      </c>
      <c r="J85" s="350">
        <v>80</v>
      </c>
      <c r="K85" s="349">
        <f t="shared" si="15"/>
        <v>87.5</v>
      </c>
      <c r="L85" s="349">
        <f t="shared" si="15"/>
        <v>100</v>
      </c>
      <c r="M85" s="349">
        <f t="shared" si="15"/>
        <v>128.57142857142858</v>
      </c>
      <c r="N85" s="363" t="s">
        <v>238</v>
      </c>
      <c r="O85" s="360"/>
    </row>
    <row r="86" spans="1:15" ht="27" customHeight="1">
      <c r="A86" s="354">
        <v>3</v>
      </c>
      <c r="B86" s="355" t="s">
        <v>877</v>
      </c>
      <c r="C86" s="349">
        <v>50</v>
      </c>
      <c r="D86" s="349">
        <v>40</v>
      </c>
      <c r="E86" s="349">
        <v>35</v>
      </c>
      <c r="F86" s="354">
        <v>4</v>
      </c>
      <c r="G86" s="355" t="s">
        <v>877</v>
      </c>
      <c r="H86" s="350">
        <v>120</v>
      </c>
      <c r="I86" s="350">
        <v>90</v>
      </c>
      <c r="J86" s="350">
        <v>80</v>
      </c>
      <c r="K86" s="349">
        <f t="shared" si="15"/>
        <v>140</v>
      </c>
      <c r="L86" s="349">
        <f t="shared" si="15"/>
        <v>125</v>
      </c>
      <c r="M86" s="349">
        <f t="shared" si="15"/>
        <v>128.57142857142858</v>
      </c>
      <c r="N86" s="363" t="s">
        <v>238</v>
      </c>
      <c r="O86" s="360"/>
    </row>
    <row r="87" spans="1:15" s="366" customFormat="1" ht="63.75" customHeight="1">
      <c r="A87" s="345" t="s">
        <v>950</v>
      </c>
      <c r="B87" s="360" t="s">
        <v>951</v>
      </c>
      <c r="C87" s="361"/>
      <c r="D87" s="361"/>
      <c r="E87" s="361"/>
      <c r="F87" s="345" t="s">
        <v>950</v>
      </c>
      <c r="G87" s="360" t="s">
        <v>952</v>
      </c>
      <c r="H87" s="364"/>
      <c r="I87" s="364"/>
      <c r="J87" s="364"/>
      <c r="K87" s="361"/>
      <c r="L87" s="361"/>
      <c r="M87" s="361"/>
      <c r="N87" s="365"/>
      <c r="O87" s="354" t="s">
        <v>449</v>
      </c>
    </row>
    <row r="88" spans="1:15" ht="66.75" customHeight="1">
      <c r="A88" s="345" t="s">
        <v>950</v>
      </c>
      <c r="B88" s="360" t="s">
        <v>951</v>
      </c>
      <c r="C88" s="349">
        <v>170</v>
      </c>
      <c r="D88" s="349">
        <v>95</v>
      </c>
      <c r="E88" s="349">
        <v>48</v>
      </c>
      <c r="F88" s="354">
        <v>1</v>
      </c>
      <c r="G88" s="355" t="s">
        <v>953</v>
      </c>
      <c r="H88" s="350">
        <v>260</v>
      </c>
      <c r="I88" s="350">
        <v>150</v>
      </c>
      <c r="J88" s="350">
        <v>110</v>
      </c>
      <c r="K88" s="349">
        <f aca="true" t="shared" si="16" ref="K88:M90">H88/C88%-100</f>
        <v>52.94117647058823</v>
      </c>
      <c r="L88" s="349">
        <f t="shared" si="16"/>
        <v>57.89473684210526</v>
      </c>
      <c r="M88" s="349">
        <f t="shared" si="16"/>
        <v>129.16666666666669</v>
      </c>
      <c r="N88" s="352" t="s">
        <v>238</v>
      </c>
      <c r="O88" s="354" t="s">
        <v>449</v>
      </c>
    </row>
    <row r="89" spans="1:15" ht="29.25" customHeight="1">
      <c r="A89" s="345">
        <v>1</v>
      </c>
      <c r="B89" s="355" t="s">
        <v>954</v>
      </c>
      <c r="C89" s="349">
        <v>50</v>
      </c>
      <c r="D89" s="349">
        <v>37</v>
      </c>
      <c r="E89" s="349">
        <v>25</v>
      </c>
      <c r="F89" s="354">
        <v>2</v>
      </c>
      <c r="G89" s="355" t="s">
        <v>954</v>
      </c>
      <c r="H89" s="350">
        <v>120</v>
      </c>
      <c r="I89" s="350">
        <v>90</v>
      </c>
      <c r="J89" s="350">
        <v>70</v>
      </c>
      <c r="K89" s="349">
        <f t="shared" si="16"/>
        <v>140</v>
      </c>
      <c r="L89" s="349">
        <f t="shared" si="16"/>
        <v>143.24324324324326</v>
      </c>
      <c r="M89" s="349">
        <f t="shared" si="16"/>
        <v>180</v>
      </c>
      <c r="N89" s="352" t="s">
        <v>238</v>
      </c>
      <c r="O89" s="355"/>
    </row>
    <row r="90" spans="1:15" ht="48.75" customHeight="1">
      <c r="A90" s="345" t="s">
        <v>955</v>
      </c>
      <c r="B90" s="360" t="s">
        <v>956</v>
      </c>
      <c r="C90" s="349">
        <v>190</v>
      </c>
      <c r="D90" s="349">
        <v>95</v>
      </c>
      <c r="E90" s="349">
        <v>60</v>
      </c>
      <c r="F90" s="345" t="s">
        <v>955</v>
      </c>
      <c r="G90" s="360" t="s">
        <v>956</v>
      </c>
      <c r="H90" s="350">
        <v>300</v>
      </c>
      <c r="I90" s="350">
        <v>150</v>
      </c>
      <c r="J90" s="350">
        <v>110</v>
      </c>
      <c r="K90" s="349">
        <f t="shared" si="16"/>
        <v>57.89473684210526</v>
      </c>
      <c r="L90" s="349">
        <f t="shared" si="16"/>
        <v>57.89473684210526</v>
      </c>
      <c r="M90" s="349">
        <f t="shared" si="16"/>
        <v>83.33333333333334</v>
      </c>
      <c r="N90" s="352" t="s">
        <v>238</v>
      </c>
      <c r="O90" s="353"/>
    </row>
    <row r="91" spans="1:6" ht="18.75">
      <c r="A91" s="367"/>
      <c r="F91" s="367"/>
    </row>
    <row r="92" spans="1:6" ht="18.75">
      <c r="A92" s="367"/>
      <c r="F92" s="367"/>
    </row>
    <row r="93" spans="1:6" ht="18.75">
      <c r="A93" s="367"/>
      <c r="F93" s="367"/>
    </row>
    <row r="94" spans="1:6" ht="18.75">
      <c r="A94" s="367"/>
      <c r="F94" s="367"/>
    </row>
    <row r="95" spans="1:6" ht="18.75">
      <c r="A95" s="367"/>
      <c r="F95" s="367"/>
    </row>
    <row r="96" spans="1:6" ht="18.75">
      <c r="A96" s="367"/>
      <c r="F96" s="367"/>
    </row>
    <row r="97" spans="1:6" ht="18.75">
      <c r="A97" s="367"/>
      <c r="F97" s="367"/>
    </row>
  </sheetData>
  <sheetProtection/>
  <autoFilter ref="A6:Z96"/>
  <mergeCells count="18">
    <mergeCell ref="P4:P5"/>
    <mergeCell ref="A29:A30"/>
    <mergeCell ref="B29:B30"/>
    <mergeCell ref="C29:C30"/>
    <mergeCell ref="D29:D30"/>
    <mergeCell ref="E29:E30"/>
    <mergeCell ref="F29:F30"/>
    <mergeCell ref="O29:O30"/>
    <mergeCell ref="M2:O2"/>
    <mergeCell ref="H3:M3"/>
    <mergeCell ref="A4:E4"/>
    <mergeCell ref="F4:F5"/>
    <mergeCell ref="G4:G5"/>
    <mergeCell ref="H4:J4"/>
    <mergeCell ref="K4:M4"/>
    <mergeCell ref="N4:N5"/>
    <mergeCell ref="H2:J2"/>
    <mergeCell ref="O4:O5"/>
  </mergeCells>
  <printOptions horizontalCentered="1"/>
  <pageMargins left="0.54" right="0.1968503937007874" top="0.3937007874015748" bottom="0.3937007874015748" header="0" footer="0.1968503937007874"/>
  <pageSetup horizontalDpi="600" verticalDpi="600" orientation="portrait" paperSize="9" scale="90"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E138"/>
  <sheetViews>
    <sheetView view="pageBreakPreview" zoomScale="60" zoomScalePageLayoutView="0" workbookViewId="0" topLeftCell="A1">
      <selection activeCell="B6" sqref="B6"/>
    </sheetView>
  </sheetViews>
  <sheetFormatPr defaultColWidth="9.00390625" defaultRowHeight="15.75"/>
  <cols>
    <col min="1" max="1" width="9.00390625" style="389" customWidth="1"/>
    <col min="2" max="2" width="43.375" style="0" customWidth="1"/>
    <col min="3" max="5" width="11.375" style="0" customWidth="1"/>
  </cols>
  <sheetData>
    <row r="1" spans="1:5" ht="18.75">
      <c r="A1" s="340" t="s">
        <v>1385</v>
      </c>
      <c r="B1" s="369"/>
      <c r="C1" s="369"/>
      <c r="D1" s="369"/>
      <c r="E1" s="369"/>
    </row>
    <row r="2" spans="1:5" ht="15.75">
      <c r="A2"/>
      <c r="B2" s="390"/>
      <c r="C2" s="560" t="s">
        <v>464</v>
      </c>
      <c r="D2" s="560"/>
      <c r="E2" s="560"/>
    </row>
    <row r="3" spans="1:5" ht="15.75" customHeight="1">
      <c r="A3" s="524" t="s">
        <v>267</v>
      </c>
      <c r="B3" s="561" t="s">
        <v>434</v>
      </c>
      <c r="C3" s="524" t="s">
        <v>442</v>
      </c>
      <c r="D3" s="524"/>
      <c r="E3" s="524"/>
    </row>
    <row r="4" spans="1:5" ht="15.75">
      <c r="A4" s="524"/>
      <c r="B4" s="562"/>
      <c r="C4" s="232" t="s">
        <v>263</v>
      </c>
      <c r="D4" s="232" t="s">
        <v>264</v>
      </c>
      <c r="E4" s="232" t="s">
        <v>265</v>
      </c>
    </row>
    <row r="5" spans="1:5" ht="24.75" customHeight="1">
      <c r="A5" s="232"/>
      <c r="B5" s="233" t="s">
        <v>957</v>
      </c>
      <c r="C5" s="370"/>
      <c r="D5" s="232"/>
      <c r="E5" s="232"/>
    </row>
    <row r="6" spans="1:5" ht="24.75" customHeight="1">
      <c r="A6" s="236">
        <v>1</v>
      </c>
      <c r="B6" s="234" t="s">
        <v>958</v>
      </c>
      <c r="C6" s="372">
        <v>3500</v>
      </c>
      <c r="D6" s="371"/>
      <c r="E6" s="371"/>
    </row>
    <row r="7" spans="1:5" ht="24.75" customHeight="1">
      <c r="A7" s="236">
        <v>2</v>
      </c>
      <c r="B7" s="234" t="s">
        <v>959</v>
      </c>
      <c r="C7" s="372">
        <v>3000</v>
      </c>
      <c r="D7" s="373"/>
      <c r="E7" s="373"/>
    </row>
    <row r="8" spans="1:5" ht="43.5" customHeight="1">
      <c r="A8" s="236">
        <v>3</v>
      </c>
      <c r="B8" s="234" t="s">
        <v>960</v>
      </c>
      <c r="C8" s="372">
        <v>3000</v>
      </c>
      <c r="D8" s="374"/>
      <c r="E8" s="375"/>
    </row>
    <row r="9" spans="1:5" ht="57" customHeight="1">
      <c r="A9" s="236">
        <v>4</v>
      </c>
      <c r="B9" s="234" t="s">
        <v>961</v>
      </c>
      <c r="C9" s="372">
        <v>2500</v>
      </c>
      <c r="D9" s="371"/>
      <c r="E9" s="371"/>
    </row>
    <row r="10" spans="1:5" ht="57" customHeight="1">
      <c r="A10" s="236">
        <v>5</v>
      </c>
      <c r="B10" s="234" t="s">
        <v>962</v>
      </c>
      <c r="C10" s="372">
        <v>1500</v>
      </c>
      <c r="D10" s="373"/>
      <c r="E10" s="373"/>
    </row>
    <row r="11" spans="1:5" ht="27" customHeight="1">
      <c r="A11" s="236">
        <v>6</v>
      </c>
      <c r="B11" s="234" t="s">
        <v>963</v>
      </c>
      <c r="C11" s="372">
        <v>1200</v>
      </c>
      <c r="D11" s="371"/>
      <c r="E11" s="371"/>
    </row>
    <row r="12" spans="1:5" ht="42" customHeight="1">
      <c r="A12" s="236">
        <v>7</v>
      </c>
      <c r="B12" s="234" t="s">
        <v>964</v>
      </c>
      <c r="C12" s="376">
        <v>1200</v>
      </c>
      <c r="D12" s="377"/>
      <c r="E12" s="378"/>
    </row>
    <row r="13" spans="1:5" ht="54" customHeight="1">
      <c r="A13" s="236">
        <v>8</v>
      </c>
      <c r="B13" s="234" t="s">
        <v>965</v>
      </c>
      <c r="C13" s="376">
        <v>1200</v>
      </c>
      <c r="D13" s="377"/>
      <c r="E13" s="378"/>
    </row>
    <row r="14" spans="1:5" ht="33" customHeight="1">
      <c r="A14" s="236">
        <v>9</v>
      </c>
      <c r="B14" s="234" t="s">
        <v>966</v>
      </c>
      <c r="C14" s="376">
        <v>1000</v>
      </c>
      <c r="D14" s="379"/>
      <c r="E14" s="379"/>
    </row>
    <row r="15" spans="1:5" ht="33" customHeight="1">
      <c r="A15" s="236">
        <v>10</v>
      </c>
      <c r="B15" s="234" t="s">
        <v>967</v>
      </c>
      <c r="C15" s="376">
        <v>800</v>
      </c>
      <c r="D15" s="377"/>
      <c r="E15" s="378"/>
    </row>
    <row r="16" spans="1:5" ht="33" customHeight="1">
      <c r="A16" s="236">
        <v>11</v>
      </c>
      <c r="B16" s="234" t="s">
        <v>968</v>
      </c>
      <c r="C16" s="380">
        <v>500</v>
      </c>
      <c r="D16" s="270"/>
      <c r="E16" s="270"/>
    </row>
    <row r="17" spans="1:5" ht="51" customHeight="1">
      <c r="A17" s="236">
        <v>12</v>
      </c>
      <c r="B17" s="234" t="s">
        <v>969</v>
      </c>
      <c r="C17" s="380">
        <v>150</v>
      </c>
      <c r="D17" s="379"/>
      <c r="E17" s="379"/>
    </row>
    <row r="18" spans="1:5" ht="51" customHeight="1">
      <c r="A18" s="236">
        <v>13</v>
      </c>
      <c r="B18" s="234" t="s">
        <v>1323</v>
      </c>
      <c r="C18" s="376">
        <v>200</v>
      </c>
      <c r="D18" s="379"/>
      <c r="E18" s="379"/>
    </row>
    <row r="19" spans="1:5" ht="51" customHeight="1">
      <c r="A19" s="236">
        <v>14</v>
      </c>
      <c r="B19" s="234" t="s">
        <v>970</v>
      </c>
      <c r="C19" s="376">
        <v>400</v>
      </c>
      <c r="D19" s="379"/>
      <c r="E19" s="379"/>
    </row>
    <row r="20" spans="1:5" ht="51" customHeight="1">
      <c r="A20" s="236">
        <v>15</v>
      </c>
      <c r="B20" s="234" t="s">
        <v>1324</v>
      </c>
      <c r="C20" s="376">
        <v>800</v>
      </c>
      <c r="D20" s="379"/>
      <c r="E20" s="379"/>
    </row>
    <row r="21" spans="1:5" ht="55.5" customHeight="1">
      <c r="A21" s="236">
        <v>16</v>
      </c>
      <c r="B21" s="234" t="s">
        <v>971</v>
      </c>
      <c r="C21" s="376">
        <v>2000</v>
      </c>
      <c r="D21" s="379"/>
      <c r="E21" s="379"/>
    </row>
    <row r="22" spans="1:5" ht="54" customHeight="1">
      <c r="A22" s="236">
        <v>17</v>
      </c>
      <c r="B22" s="234" t="s">
        <v>972</v>
      </c>
      <c r="C22" s="376">
        <v>1000</v>
      </c>
      <c r="D22" s="379"/>
      <c r="E22" s="379"/>
    </row>
    <row r="23" spans="1:5" ht="56.25" customHeight="1">
      <c r="A23" s="236">
        <v>18</v>
      </c>
      <c r="B23" s="234" t="s">
        <v>973</v>
      </c>
      <c r="C23" s="376">
        <v>200</v>
      </c>
      <c r="D23" s="379"/>
      <c r="E23" s="379"/>
    </row>
    <row r="24" spans="1:5" ht="56.25" customHeight="1">
      <c r="A24" s="236">
        <v>19</v>
      </c>
      <c r="B24" s="234" t="s">
        <v>974</v>
      </c>
      <c r="C24" s="376">
        <v>150</v>
      </c>
      <c r="D24" s="379"/>
      <c r="E24" s="379"/>
    </row>
    <row r="25" spans="1:5" ht="56.25" customHeight="1">
      <c r="A25" s="236">
        <v>20</v>
      </c>
      <c r="B25" s="234" t="s">
        <v>1325</v>
      </c>
      <c r="C25" s="376">
        <v>300</v>
      </c>
      <c r="D25" s="270"/>
      <c r="E25" s="270"/>
    </row>
    <row r="26" spans="1:5" ht="21.75" customHeight="1">
      <c r="A26" s="236">
        <v>21</v>
      </c>
      <c r="B26" s="234" t="s">
        <v>975</v>
      </c>
      <c r="C26" s="372">
        <v>150</v>
      </c>
      <c r="D26" s="373">
        <v>120</v>
      </c>
      <c r="E26" s="373">
        <v>90</v>
      </c>
    </row>
    <row r="27" spans="1:5" ht="39" customHeight="1">
      <c r="A27" s="236">
        <v>22</v>
      </c>
      <c r="B27" s="234" t="s">
        <v>976</v>
      </c>
      <c r="C27" s="372">
        <v>150</v>
      </c>
      <c r="D27" s="373">
        <v>120</v>
      </c>
      <c r="E27" s="373">
        <v>90</v>
      </c>
    </row>
    <row r="28" spans="1:5" ht="28.5" customHeight="1">
      <c r="A28" s="236">
        <v>23</v>
      </c>
      <c r="B28" s="234" t="s">
        <v>977</v>
      </c>
      <c r="C28" s="372">
        <v>100</v>
      </c>
      <c r="D28" s="373">
        <v>80</v>
      </c>
      <c r="E28" s="373">
        <v>60</v>
      </c>
    </row>
    <row r="29" spans="1:5" ht="28.5" customHeight="1">
      <c r="A29" s="236"/>
      <c r="B29" s="233" t="s">
        <v>978</v>
      </c>
      <c r="C29" s="372"/>
      <c r="D29" s="374"/>
      <c r="E29" s="374"/>
    </row>
    <row r="30" spans="1:5" ht="40.5" customHeight="1">
      <c r="A30" s="236">
        <v>1</v>
      </c>
      <c r="B30" s="234" t="s">
        <v>1326</v>
      </c>
      <c r="C30" s="372">
        <v>100</v>
      </c>
      <c r="D30" s="372">
        <v>80</v>
      </c>
      <c r="E30" s="372">
        <v>60</v>
      </c>
    </row>
    <row r="31" spans="1:5" ht="40.5" customHeight="1">
      <c r="A31" s="236">
        <v>2</v>
      </c>
      <c r="B31" s="234" t="s">
        <v>981</v>
      </c>
      <c r="C31" s="372">
        <v>160</v>
      </c>
      <c r="D31" s="372">
        <v>110</v>
      </c>
      <c r="E31" s="372">
        <v>65</v>
      </c>
    </row>
    <row r="32" spans="1:5" ht="40.5" customHeight="1">
      <c r="A32" s="236">
        <v>3</v>
      </c>
      <c r="B32" s="234" t="s">
        <v>982</v>
      </c>
      <c r="C32" s="372">
        <v>90</v>
      </c>
      <c r="D32" s="372">
        <v>75</v>
      </c>
      <c r="E32" s="372">
        <v>55</v>
      </c>
    </row>
    <row r="33" spans="1:5" ht="40.5" customHeight="1">
      <c r="A33" s="236">
        <v>4</v>
      </c>
      <c r="B33" s="234" t="s">
        <v>983</v>
      </c>
      <c r="C33" s="372">
        <v>100</v>
      </c>
      <c r="D33" s="372">
        <v>80</v>
      </c>
      <c r="E33" s="372">
        <v>60</v>
      </c>
    </row>
    <row r="34" spans="1:5" ht="40.5" customHeight="1">
      <c r="A34" s="236">
        <v>5</v>
      </c>
      <c r="B34" s="234" t="s">
        <v>984</v>
      </c>
      <c r="C34" s="372">
        <v>90</v>
      </c>
      <c r="D34" s="372">
        <v>75</v>
      </c>
      <c r="E34" s="372">
        <v>55</v>
      </c>
    </row>
    <row r="35" spans="1:5" ht="27" customHeight="1">
      <c r="A35" s="236">
        <v>6</v>
      </c>
      <c r="B35" s="234" t="s">
        <v>977</v>
      </c>
      <c r="C35" s="372">
        <v>80</v>
      </c>
      <c r="D35" s="372">
        <v>70</v>
      </c>
      <c r="E35" s="372">
        <v>60</v>
      </c>
    </row>
    <row r="36" spans="1:5" ht="27" customHeight="1">
      <c r="A36" s="236"/>
      <c r="B36" s="233" t="s">
        <v>986</v>
      </c>
      <c r="C36" s="372"/>
      <c r="D36" s="374"/>
      <c r="E36" s="375"/>
    </row>
    <row r="37" spans="1:5" ht="41.25" customHeight="1">
      <c r="A37" s="236">
        <v>1</v>
      </c>
      <c r="B37" s="234" t="s">
        <v>987</v>
      </c>
      <c r="C37" s="372">
        <v>100</v>
      </c>
      <c r="D37" s="374">
        <v>85</v>
      </c>
      <c r="E37" s="375">
        <v>75</v>
      </c>
    </row>
    <row r="38" spans="1:5" ht="41.25" customHeight="1">
      <c r="A38" s="236">
        <v>2</v>
      </c>
      <c r="B38" s="234" t="s">
        <v>988</v>
      </c>
      <c r="C38" s="372">
        <v>120</v>
      </c>
      <c r="D38" s="374">
        <v>100</v>
      </c>
      <c r="E38" s="374">
        <v>80</v>
      </c>
    </row>
    <row r="39" spans="1:5" ht="41.25" customHeight="1">
      <c r="A39" s="236">
        <v>3</v>
      </c>
      <c r="B39" s="234" t="s">
        <v>989</v>
      </c>
      <c r="C39" s="372">
        <v>180</v>
      </c>
      <c r="D39" s="374">
        <v>130</v>
      </c>
      <c r="E39" s="374">
        <v>90</v>
      </c>
    </row>
    <row r="40" spans="1:5" ht="41.25" customHeight="1">
      <c r="A40" s="236">
        <v>4</v>
      </c>
      <c r="B40" s="234" t="s">
        <v>990</v>
      </c>
      <c r="C40" s="372">
        <v>120</v>
      </c>
      <c r="D40" s="374">
        <v>100</v>
      </c>
      <c r="E40" s="374">
        <v>80</v>
      </c>
    </row>
    <row r="41" spans="1:5" ht="30" customHeight="1">
      <c r="A41" s="236">
        <v>5</v>
      </c>
      <c r="B41" s="234" t="s">
        <v>991</v>
      </c>
      <c r="C41" s="372">
        <v>80</v>
      </c>
      <c r="D41" s="374">
        <v>70</v>
      </c>
      <c r="E41" s="374">
        <v>60</v>
      </c>
    </row>
    <row r="42" spans="1:5" ht="30" customHeight="1">
      <c r="A42" s="236"/>
      <c r="B42" s="233" t="s">
        <v>992</v>
      </c>
      <c r="C42" s="372"/>
      <c r="D42" s="374"/>
      <c r="E42" s="375"/>
    </row>
    <row r="43" spans="1:5" ht="53.25" customHeight="1">
      <c r="A43" s="236">
        <v>1</v>
      </c>
      <c r="B43" s="234" t="s">
        <v>993</v>
      </c>
      <c r="C43" s="372">
        <v>120</v>
      </c>
      <c r="D43" s="374">
        <v>100</v>
      </c>
      <c r="E43" s="374">
        <v>60</v>
      </c>
    </row>
    <row r="44" spans="1:5" ht="52.5" customHeight="1">
      <c r="A44" s="236">
        <v>2</v>
      </c>
      <c r="B44" s="234" t="s">
        <v>1327</v>
      </c>
      <c r="C44" s="372">
        <v>180</v>
      </c>
      <c r="D44" s="374">
        <v>130</v>
      </c>
      <c r="E44" s="374">
        <v>75</v>
      </c>
    </row>
    <row r="45" spans="1:5" ht="42" customHeight="1">
      <c r="A45" s="236">
        <v>3</v>
      </c>
      <c r="B45" s="234" t="s">
        <v>994</v>
      </c>
      <c r="C45" s="372">
        <v>120</v>
      </c>
      <c r="D45" s="374">
        <v>100</v>
      </c>
      <c r="E45" s="374">
        <v>60</v>
      </c>
    </row>
    <row r="46" spans="1:5" ht="27.75" customHeight="1">
      <c r="A46" s="236">
        <v>4</v>
      </c>
      <c r="B46" s="234" t="s">
        <v>1328</v>
      </c>
      <c r="C46" s="372">
        <v>80</v>
      </c>
      <c r="D46" s="374">
        <v>70</v>
      </c>
      <c r="E46" s="374">
        <v>55</v>
      </c>
    </row>
    <row r="47" spans="1:5" ht="27.75" customHeight="1">
      <c r="A47" s="236"/>
      <c r="B47" s="233" t="s">
        <v>995</v>
      </c>
      <c r="C47" s="372"/>
      <c r="D47" s="374"/>
      <c r="E47" s="375"/>
    </row>
    <row r="48" spans="1:5" ht="27.75" customHeight="1">
      <c r="A48" s="236">
        <v>1</v>
      </c>
      <c r="B48" s="234" t="s">
        <v>996</v>
      </c>
      <c r="C48" s="372">
        <v>95</v>
      </c>
      <c r="D48" s="374">
        <v>85</v>
      </c>
      <c r="E48" s="374">
        <v>65</v>
      </c>
    </row>
    <row r="49" spans="1:5" ht="31.5">
      <c r="A49" s="236">
        <v>2</v>
      </c>
      <c r="B49" s="234" t="s">
        <v>997</v>
      </c>
      <c r="C49" s="372">
        <v>80</v>
      </c>
      <c r="D49" s="374">
        <v>60</v>
      </c>
      <c r="E49" s="375">
        <v>55</v>
      </c>
    </row>
    <row r="50" spans="1:5" ht="31.5">
      <c r="A50" s="236">
        <v>3</v>
      </c>
      <c r="B50" s="234" t="s">
        <v>998</v>
      </c>
      <c r="C50" s="372">
        <v>80</v>
      </c>
      <c r="D50" s="374">
        <v>60</v>
      </c>
      <c r="E50" s="375">
        <v>50</v>
      </c>
    </row>
    <row r="51" spans="1:5" ht="28.5" customHeight="1">
      <c r="A51" s="236"/>
      <c r="B51" s="233" t="s">
        <v>999</v>
      </c>
      <c r="C51" s="372"/>
      <c r="D51" s="374"/>
      <c r="E51" s="375"/>
    </row>
    <row r="52" spans="1:5" ht="28.5" customHeight="1">
      <c r="A52" s="236" t="s">
        <v>460</v>
      </c>
      <c r="B52" s="234" t="s">
        <v>1000</v>
      </c>
      <c r="C52" s="372">
        <v>95</v>
      </c>
      <c r="D52" s="374">
        <v>85</v>
      </c>
      <c r="E52" s="374">
        <v>65</v>
      </c>
    </row>
    <row r="53" spans="1:5" ht="28.5" customHeight="1">
      <c r="A53" s="236" t="s">
        <v>461</v>
      </c>
      <c r="B53" s="234" t="s">
        <v>1001</v>
      </c>
      <c r="C53" s="372">
        <v>80</v>
      </c>
      <c r="D53" s="374">
        <v>70</v>
      </c>
      <c r="E53" s="375">
        <v>60</v>
      </c>
    </row>
    <row r="54" spans="1:5" ht="28.5" customHeight="1">
      <c r="A54" s="236" t="s">
        <v>550</v>
      </c>
      <c r="B54" s="234" t="s">
        <v>1002</v>
      </c>
      <c r="C54" s="372">
        <v>80</v>
      </c>
      <c r="D54" s="374">
        <v>70</v>
      </c>
      <c r="E54" s="375">
        <v>60</v>
      </c>
    </row>
    <row r="55" spans="1:5" ht="28.5" customHeight="1">
      <c r="A55" s="236"/>
      <c r="B55" s="233" t="s">
        <v>1003</v>
      </c>
      <c r="C55" s="372"/>
      <c r="D55" s="373"/>
      <c r="E55" s="373"/>
    </row>
    <row r="56" spans="1:5" ht="28.5" customHeight="1">
      <c r="A56" s="236" t="s">
        <v>127</v>
      </c>
      <c r="B56" s="234" t="s">
        <v>1004</v>
      </c>
      <c r="C56" s="372">
        <v>95</v>
      </c>
      <c r="D56" s="374">
        <v>85</v>
      </c>
      <c r="E56" s="374">
        <v>65</v>
      </c>
    </row>
    <row r="57" spans="1:5" ht="28.5" customHeight="1">
      <c r="A57" s="236" t="s">
        <v>128</v>
      </c>
      <c r="B57" s="234" t="s">
        <v>1005</v>
      </c>
      <c r="C57" s="372">
        <v>80</v>
      </c>
      <c r="D57" s="374">
        <v>65</v>
      </c>
      <c r="E57" s="375">
        <v>55</v>
      </c>
    </row>
    <row r="58" spans="1:5" ht="28.5" customHeight="1">
      <c r="A58" s="236" t="s">
        <v>568</v>
      </c>
      <c r="B58" s="234" t="s">
        <v>1006</v>
      </c>
      <c r="C58" s="372">
        <v>80</v>
      </c>
      <c r="D58" s="374">
        <v>70</v>
      </c>
      <c r="E58" s="375">
        <v>60</v>
      </c>
    </row>
    <row r="59" spans="1:5" ht="28.5" customHeight="1">
      <c r="A59" s="236"/>
      <c r="B59" s="233" t="s">
        <v>1007</v>
      </c>
      <c r="C59" s="372"/>
      <c r="D59" s="371"/>
      <c r="E59" s="371"/>
    </row>
    <row r="60" spans="1:5" ht="45" customHeight="1">
      <c r="A60" s="236" t="s">
        <v>578</v>
      </c>
      <c r="B60" s="234" t="s">
        <v>1008</v>
      </c>
      <c r="C60" s="372">
        <v>95</v>
      </c>
      <c r="D60" s="374">
        <v>75</v>
      </c>
      <c r="E60" s="375">
        <v>60</v>
      </c>
    </row>
    <row r="61" spans="1:5" ht="54.75" customHeight="1">
      <c r="A61" s="236" t="s">
        <v>580</v>
      </c>
      <c r="B61" s="234" t="s">
        <v>1009</v>
      </c>
      <c r="C61" s="372">
        <v>140</v>
      </c>
      <c r="D61" s="373">
        <v>100</v>
      </c>
      <c r="E61" s="373">
        <v>85</v>
      </c>
    </row>
    <row r="62" spans="1:5" ht="45" customHeight="1">
      <c r="A62" s="236" t="s">
        <v>582</v>
      </c>
      <c r="B62" s="234" t="s">
        <v>1010</v>
      </c>
      <c r="C62" s="372">
        <v>95</v>
      </c>
      <c r="D62" s="374">
        <v>80</v>
      </c>
      <c r="E62" s="375">
        <v>60</v>
      </c>
    </row>
    <row r="63" spans="1:5" ht="45" customHeight="1">
      <c r="A63" s="236" t="s">
        <v>584</v>
      </c>
      <c r="B63" s="234" t="s">
        <v>1011</v>
      </c>
      <c r="C63" s="372">
        <v>95</v>
      </c>
      <c r="D63" s="374">
        <v>80</v>
      </c>
      <c r="E63" s="375">
        <v>60</v>
      </c>
    </row>
    <row r="64" spans="1:5" ht="27" customHeight="1">
      <c r="A64" s="236" t="s">
        <v>586</v>
      </c>
      <c r="B64" s="234" t="s">
        <v>1328</v>
      </c>
      <c r="C64" s="372">
        <v>80</v>
      </c>
      <c r="D64" s="374">
        <v>70</v>
      </c>
      <c r="E64" s="374">
        <v>55</v>
      </c>
    </row>
    <row r="65" spans="1:5" ht="27" customHeight="1">
      <c r="A65" s="236"/>
      <c r="B65" s="233" t="s">
        <v>1012</v>
      </c>
      <c r="C65" s="372"/>
      <c r="D65" s="374"/>
      <c r="E65" s="375"/>
    </row>
    <row r="66" spans="1:5" ht="48.75" customHeight="1">
      <c r="A66" s="236" t="s">
        <v>588</v>
      </c>
      <c r="B66" s="234" t="s">
        <v>1013</v>
      </c>
      <c r="C66" s="381">
        <v>90</v>
      </c>
      <c r="D66" s="382">
        <v>80</v>
      </c>
      <c r="E66" s="383">
        <v>70</v>
      </c>
    </row>
    <row r="67" spans="1:5" ht="48.75" customHeight="1">
      <c r="A67" s="236" t="s">
        <v>590</v>
      </c>
      <c r="B67" s="234" t="s">
        <v>1014</v>
      </c>
      <c r="C67" s="381">
        <v>120</v>
      </c>
      <c r="D67" s="382">
        <v>100</v>
      </c>
      <c r="E67" s="383">
        <v>90</v>
      </c>
    </row>
    <row r="68" spans="1:5" ht="48.75" customHeight="1">
      <c r="A68" s="236" t="s">
        <v>592</v>
      </c>
      <c r="B68" s="234" t="s">
        <v>1015</v>
      </c>
      <c r="C68" s="381">
        <v>90</v>
      </c>
      <c r="D68" s="382">
        <v>80</v>
      </c>
      <c r="E68" s="383">
        <v>70</v>
      </c>
    </row>
    <row r="69" spans="1:5" ht="26.25" customHeight="1">
      <c r="A69" s="236" t="s">
        <v>594</v>
      </c>
      <c r="B69" s="234" t="s">
        <v>1328</v>
      </c>
      <c r="C69" s="381">
        <v>60</v>
      </c>
      <c r="D69" s="382">
        <v>55</v>
      </c>
      <c r="E69" s="383">
        <v>50</v>
      </c>
    </row>
    <row r="70" spans="1:5" ht="26.25" customHeight="1">
      <c r="A70" s="384"/>
      <c r="B70" s="233" t="s">
        <v>1016</v>
      </c>
      <c r="C70" s="385"/>
      <c r="D70" s="386"/>
      <c r="E70" s="387"/>
    </row>
    <row r="71" spans="1:5" ht="26.25" customHeight="1">
      <c r="A71" s="388" t="s">
        <v>605</v>
      </c>
      <c r="B71" s="234" t="s">
        <v>1017</v>
      </c>
      <c r="C71" s="372" t="s">
        <v>1018</v>
      </c>
      <c r="D71" s="372">
        <v>90</v>
      </c>
      <c r="E71" s="372">
        <v>80</v>
      </c>
    </row>
    <row r="72" spans="1:5" ht="36" customHeight="1">
      <c r="A72" s="388" t="s">
        <v>607</v>
      </c>
      <c r="B72" s="234" t="s">
        <v>1329</v>
      </c>
      <c r="C72" s="372">
        <v>80</v>
      </c>
      <c r="D72" s="372">
        <v>70</v>
      </c>
      <c r="E72" s="372">
        <v>60</v>
      </c>
    </row>
    <row r="73" spans="1:5" ht="27.75" customHeight="1">
      <c r="A73" s="388" t="s">
        <v>608</v>
      </c>
      <c r="B73" s="234" t="s">
        <v>1019</v>
      </c>
      <c r="C73" s="372">
        <v>70</v>
      </c>
      <c r="D73" s="372">
        <v>60</v>
      </c>
      <c r="E73" s="372">
        <v>50</v>
      </c>
    </row>
    <row r="74" spans="1:5" ht="27.75" customHeight="1">
      <c r="A74" s="236"/>
      <c r="B74" s="233" t="s">
        <v>1020</v>
      </c>
      <c r="C74" s="372"/>
      <c r="D74" s="374"/>
      <c r="E74" s="375"/>
    </row>
    <row r="75" spans="1:5" ht="42.75" customHeight="1">
      <c r="A75" s="236" t="s">
        <v>457</v>
      </c>
      <c r="B75" s="234" t="s">
        <v>1021</v>
      </c>
      <c r="C75" s="372">
        <v>85</v>
      </c>
      <c r="D75" s="374">
        <v>70</v>
      </c>
      <c r="E75" s="375">
        <v>60</v>
      </c>
    </row>
    <row r="76" spans="1:5" ht="42.75" customHeight="1">
      <c r="A76" s="236" t="s">
        <v>458</v>
      </c>
      <c r="B76" s="234" t="s">
        <v>1330</v>
      </c>
      <c r="C76" s="372">
        <v>120</v>
      </c>
      <c r="D76" s="374">
        <v>85</v>
      </c>
      <c r="E76" s="375">
        <v>75</v>
      </c>
    </row>
    <row r="77" spans="1:5" ht="42.75" customHeight="1">
      <c r="A77" s="236" t="s">
        <v>625</v>
      </c>
      <c r="B77" s="234" t="s">
        <v>1022</v>
      </c>
      <c r="C77" s="372">
        <v>85</v>
      </c>
      <c r="D77" s="374">
        <v>70</v>
      </c>
      <c r="E77" s="375">
        <v>60</v>
      </c>
    </row>
    <row r="78" spans="1:5" ht="34.5" customHeight="1">
      <c r="A78" s="236" t="s">
        <v>627</v>
      </c>
      <c r="B78" s="234" t="s">
        <v>1328</v>
      </c>
      <c r="C78" s="372">
        <v>70</v>
      </c>
      <c r="D78" s="374">
        <v>65</v>
      </c>
      <c r="E78" s="375">
        <v>55</v>
      </c>
    </row>
    <row r="79" ht="15.75">
      <c r="A79"/>
    </row>
    <row r="80" ht="15.75">
      <c r="A80"/>
    </row>
    <row r="81" ht="15.75">
      <c r="A81"/>
    </row>
    <row r="82" ht="15.75">
      <c r="A82"/>
    </row>
    <row r="83" ht="15.75">
      <c r="A83"/>
    </row>
    <row r="95" ht="15.75">
      <c r="A95" s="368"/>
    </row>
    <row r="96" ht="15.75">
      <c r="A96" s="368"/>
    </row>
    <row r="97" ht="15.75">
      <c r="A97" s="368"/>
    </row>
    <row r="98" ht="15.75">
      <c r="A98" s="368"/>
    </row>
    <row r="99" ht="15.75">
      <c r="A99" s="368"/>
    </row>
    <row r="100" ht="15.75">
      <c r="A100" s="368"/>
    </row>
    <row r="101" ht="15.75">
      <c r="A101" s="368"/>
    </row>
    <row r="102" ht="15.75">
      <c r="A102" s="368"/>
    </row>
    <row r="103" ht="15.75">
      <c r="A103" s="368"/>
    </row>
    <row r="104" ht="15.75">
      <c r="A104" s="368"/>
    </row>
    <row r="105" ht="15.75">
      <c r="A105" s="368"/>
    </row>
    <row r="106" ht="15.75">
      <c r="A106" s="368"/>
    </row>
    <row r="107" ht="15.75">
      <c r="A107" s="368"/>
    </row>
    <row r="108" ht="15.75">
      <c r="A108" s="368"/>
    </row>
    <row r="109" ht="15.75">
      <c r="A109" s="368"/>
    </row>
    <row r="110" ht="15.75">
      <c r="A110" s="368"/>
    </row>
    <row r="111" ht="15.75">
      <c r="A111" s="368"/>
    </row>
    <row r="112" ht="15.75">
      <c r="A112" s="368"/>
    </row>
    <row r="113" ht="15.75">
      <c r="A113" s="368"/>
    </row>
    <row r="114" ht="15.75">
      <c r="A114" s="368"/>
    </row>
    <row r="115" ht="15.75">
      <c r="A115" s="368"/>
    </row>
    <row r="116" ht="15.75">
      <c r="A116" s="368"/>
    </row>
    <row r="117" ht="15.75">
      <c r="A117" s="368"/>
    </row>
    <row r="118" ht="15.75">
      <c r="A118" s="368"/>
    </row>
    <row r="119" ht="15.75">
      <c r="A119" s="368"/>
    </row>
    <row r="120" ht="15.75">
      <c r="A120" s="368"/>
    </row>
    <row r="121" ht="15.75">
      <c r="A121" s="368"/>
    </row>
    <row r="122" ht="15.75">
      <c r="A122" s="368"/>
    </row>
    <row r="123" ht="15.75">
      <c r="A123" s="368"/>
    </row>
    <row r="124" ht="15.75">
      <c r="A124" s="368"/>
    </row>
    <row r="125" ht="15.75">
      <c r="A125" s="368"/>
    </row>
    <row r="126" ht="15.75">
      <c r="A126" s="368"/>
    </row>
    <row r="127" ht="15.75">
      <c r="A127" s="368"/>
    </row>
    <row r="128" ht="15.75">
      <c r="A128" s="368"/>
    </row>
    <row r="129" ht="15.75">
      <c r="A129" s="368"/>
    </row>
    <row r="130" ht="15.75">
      <c r="A130" s="368"/>
    </row>
    <row r="131" ht="15.75">
      <c r="A131" s="368"/>
    </row>
    <row r="132" ht="15.75">
      <c r="A132" s="368"/>
    </row>
    <row r="133" ht="15.75">
      <c r="A133" s="368"/>
    </row>
    <row r="134" ht="15.75">
      <c r="A134" s="368"/>
    </row>
    <row r="135" ht="15.75">
      <c r="A135" s="368"/>
    </row>
    <row r="136" ht="15.75">
      <c r="A136" s="368"/>
    </row>
    <row r="137" ht="15.75">
      <c r="A137" s="368"/>
    </row>
    <row r="138" ht="15.75">
      <c r="A138" s="368"/>
    </row>
  </sheetData>
  <sheetProtection/>
  <mergeCells count="4">
    <mergeCell ref="C2:E2"/>
    <mergeCell ref="C3:E3"/>
    <mergeCell ref="A3:A4"/>
    <mergeCell ref="B3:B4"/>
  </mergeCell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J65"/>
  <sheetViews>
    <sheetView view="pageBreakPreview" zoomScale="60" zoomScalePageLayoutView="0" workbookViewId="0" topLeftCell="A1">
      <selection activeCell="G59" sqref="G59"/>
    </sheetView>
  </sheetViews>
  <sheetFormatPr defaultColWidth="9.00390625" defaultRowHeight="15.75"/>
  <cols>
    <col min="1" max="1" width="9.00390625" style="13" customWidth="1"/>
    <col min="2" max="2" width="34.375" style="0" customWidth="1"/>
    <col min="3" max="6" width="9.00390625" style="4" customWidth="1"/>
  </cols>
  <sheetData>
    <row r="1" spans="1:6" ht="18.75">
      <c r="A1" s="563" t="s">
        <v>1331</v>
      </c>
      <c r="B1" s="563"/>
      <c r="C1" s="563"/>
      <c r="D1" s="563"/>
      <c r="E1" s="563"/>
      <c r="F1" s="563"/>
    </row>
    <row r="2" spans="1:6" ht="18.75">
      <c r="A2" s="404"/>
      <c r="B2" s="404"/>
      <c r="C2" s="566" t="s">
        <v>464</v>
      </c>
      <c r="D2" s="566"/>
      <c r="E2" s="566"/>
      <c r="F2" s="566"/>
    </row>
    <row r="3" spans="1:6" ht="18.75">
      <c r="A3" s="565" t="s">
        <v>267</v>
      </c>
      <c r="B3" s="565" t="s">
        <v>434</v>
      </c>
      <c r="C3" s="564" t="s">
        <v>442</v>
      </c>
      <c r="D3" s="564"/>
      <c r="E3" s="564"/>
      <c r="F3" s="564"/>
    </row>
    <row r="4" spans="1:6" ht="33">
      <c r="A4" s="565"/>
      <c r="B4" s="565"/>
      <c r="C4" s="265" t="s">
        <v>263</v>
      </c>
      <c r="D4" s="265" t="s">
        <v>264</v>
      </c>
      <c r="E4" s="265" t="s">
        <v>265</v>
      </c>
      <c r="F4" s="265" t="s">
        <v>451</v>
      </c>
    </row>
    <row r="5" spans="1:7" s="1" customFormat="1" ht="23.25" customHeight="1">
      <c r="A5" s="266" t="s">
        <v>301</v>
      </c>
      <c r="B5" s="267" t="s">
        <v>1023</v>
      </c>
      <c r="C5" s="207"/>
      <c r="D5" s="207"/>
      <c r="E5" s="214"/>
      <c r="F5" s="391"/>
      <c r="G5" s="69"/>
    </row>
    <row r="6" spans="1:9" s="3" customFormat="1" ht="60" customHeight="1">
      <c r="A6" s="268">
        <v>1</v>
      </c>
      <c r="B6" s="269" t="s">
        <v>1332</v>
      </c>
      <c r="C6" s="392">
        <v>150</v>
      </c>
      <c r="D6" s="207">
        <v>100</v>
      </c>
      <c r="E6" s="214">
        <v>70</v>
      </c>
      <c r="F6" s="391"/>
      <c r="G6" s="69"/>
      <c r="H6" s="63"/>
      <c r="I6" s="63"/>
    </row>
    <row r="7" spans="1:10" s="3" customFormat="1" ht="60" customHeight="1">
      <c r="A7" s="268">
        <v>2</v>
      </c>
      <c r="B7" s="393" t="s">
        <v>1024</v>
      </c>
      <c r="C7" s="392">
        <v>220</v>
      </c>
      <c r="D7" s="207">
        <v>120</v>
      </c>
      <c r="E7" s="214">
        <v>80</v>
      </c>
      <c r="F7" s="391"/>
      <c r="G7" s="146"/>
      <c r="H7" s="63"/>
      <c r="I7" s="63"/>
      <c r="J7" s="59"/>
    </row>
    <row r="8" spans="1:7" s="1" customFormat="1" ht="60" customHeight="1">
      <c r="A8" s="268">
        <v>3</v>
      </c>
      <c r="B8" s="269" t="s">
        <v>1025</v>
      </c>
      <c r="C8" s="394">
        <v>90</v>
      </c>
      <c r="D8" s="207">
        <v>70</v>
      </c>
      <c r="E8" s="214">
        <v>60</v>
      </c>
      <c r="F8" s="391"/>
      <c r="G8" s="69"/>
    </row>
    <row r="9" spans="1:9" ht="40.5" customHeight="1">
      <c r="A9" s="266" t="s">
        <v>300</v>
      </c>
      <c r="B9" s="267" t="s">
        <v>1026</v>
      </c>
      <c r="C9" s="395"/>
      <c r="D9" s="207"/>
      <c r="E9" s="214"/>
      <c r="F9" s="391"/>
      <c r="G9" s="69"/>
      <c r="H9" s="69"/>
      <c r="I9" s="69"/>
    </row>
    <row r="10" spans="1:7" s="1" customFormat="1" ht="60" customHeight="1">
      <c r="A10" s="268">
        <v>1</v>
      </c>
      <c r="B10" s="269" t="s">
        <v>1333</v>
      </c>
      <c r="C10" s="392">
        <v>220</v>
      </c>
      <c r="D10" s="207">
        <v>120</v>
      </c>
      <c r="E10" s="214">
        <v>80</v>
      </c>
      <c r="F10" s="391"/>
      <c r="G10" s="69"/>
    </row>
    <row r="11" spans="1:6" ht="60" customHeight="1">
      <c r="A11" s="268">
        <v>2</v>
      </c>
      <c r="B11" s="269" t="s">
        <v>1334</v>
      </c>
      <c r="C11" s="392">
        <v>200</v>
      </c>
      <c r="D11" s="396">
        <v>115</v>
      </c>
      <c r="E11" s="396">
        <v>75</v>
      </c>
      <c r="F11" s="395"/>
    </row>
    <row r="12" spans="1:6" s="226" customFormat="1" ht="60" customHeight="1">
      <c r="A12" s="268">
        <v>3</v>
      </c>
      <c r="B12" s="269" t="s">
        <v>1025</v>
      </c>
      <c r="C12" s="394">
        <v>90</v>
      </c>
      <c r="D12" s="207">
        <v>70</v>
      </c>
      <c r="E12" s="214">
        <v>60</v>
      </c>
      <c r="F12" s="397"/>
    </row>
    <row r="13" spans="1:9" ht="45.75" customHeight="1">
      <c r="A13" s="266" t="s">
        <v>99</v>
      </c>
      <c r="B13" s="267" t="s">
        <v>1027</v>
      </c>
      <c r="C13" s="207"/>
      <c r="D13" s="207"/>
      <c r="E13" s="214"/>
      <c r="F13" s="391"/>
      <c r="G13" s="69"/>
      <c r="H13" s="63"/>
      <c r="I13" s="63"/>
    </row>
    <row r="14" spans="1:9" ht="60" customHeight="1">
      <c r="A14" s="268">
        <v>1</v>
      </c>
      <c r="B14" s="269" t="s">
        <v>1335</v>
      </c>
      <c r="C14" s="392">
        <v>220</v>
      </c>
      <c r="D14" s="207">
        <v>120</v>
      </c>
      <c r="E14" s="214">
        <v>80</v>
      </c>
      <c r="F14" s="391"/>
      <c r="G14" s="69"/>
      <c r="H14" s="63"/>
      <c r="I14" s="63"/>
    </row>
    <row r="15" spans="1:9" s="1" customFormat="1" ht="60" customHeight="1">
      <c r="A15" s="268">
        <v>2</v>
      </c>
      <c r="B15" s="269" t="s">
        <v>1336</v>
      </c>
      <c r="C15" s="392">
        <v>200</v>
      </c>
      <c r="D15" s="396">
        <v>115</v>
      </c>
      <c r="E15" s="396">
        <v>75</v>
      </c>
      <c r="F15" s="391"/>
      <c r="G15" s="69"/>
      <c r="H15"/>
      <c r="I15"/>
    </row>
    <row r="16" spans="1:9" ht="60" customHeight="1">
      <c r="A16" s="268">
        <v>3</v>
      </c>
      <c r="B16" s="269" t="s">
        <v>1337</v>
      </c>
      <c r="C16" s="392">
        <v>140</v>
      </c>
      <c r="D16" s="207">
        <v>90</v>
      </c>
      <c r="E16" s="214">
        <v>70</v>
      </c>
      <c r="F16" s="391"/>
      <c r="G16" s="69"/>
      <c r="H16" s="63"/>
      <c r="I16" s="63"/>
    </row>
    <row r="17" spans="1:9" ht="46.5" customHeight="1">
      <c r="A17" s="268">
        <v>4</v>
      </c>
      <c r="B17" s="269" t="s">
        <v>1025</v>
      </c>
      <c r="C17" s="394">
        <v>90</v>
      </c>
      <c r="D17" s="207">
        <v>70</v>
      </c>
      <c r="E17" s="214">
        <v>60</v>
      </c>
      <c r="F17" s="391"/>
      <c r="G17" s="69"/>
      <c r="H17" s="63"/>
      <c r="I17" s="63"/>
    </row>
    <row r="18" spans="1:7" s="1" customFormat="1" ht="36.75" customHeight="1">
      <c r="A18" s="266" t="s">
        <v>101</v>
      </c>
      <c r="B18" s="267" t="s">
        <v>1028</v>
      </c>
      <c r="C18" s="394"/>
      <c r="D18" s="207"/>
      <c r="E18" s="214"/>
      <c r="F18" s="391"/>
      <c r="G18" s="69"/>
    </row>
    <row r="19" spans="1:9" ht="60" customHeight="1">
      <c r="A19" s="268">
        <v>1</v>
      </c>
      <c r="B19" s="269" t="s">
        <v>1338</v>
      </c>
      <c r="C19" s="392">
        <v>170</v>
      </c>
      <c r="D19" s="207">
        <v>100</v>
      </c>
      <c r="E19" s="214">
        <v>75</v>
      </c>
      <c r="F19" s="391"/>
      <c r="G19" s="69"/>
      <c r="H19" s="63"/>
      <c r="I19" s="63"/>
    </row>
    <row r="20" spans="1:10" ht="60" customHeight="1">
      <c r="A20" s="268">
        <v>2</v>
      </c>
      <c r="B20" s="269" t="s">
        <v>1339</v>
      </c>
      <c r="C20" s="392">
        <v>120</v>
      </c>
      <c r="D20" s="207">
        <v>85</v>
      </c>
      <c r="E20" s="214">
        <v>70</v>
      </c>
      <c r="F20" s="391"/>
      <c r="G20" s="69"/>
      <c r="H20" s="63"/>
      <c r="I20" s="63"/>
      <c r="J20" s="60"/>
    </row>
    <row r="21" spans="1:7" s="3" customFormat="1" ht="60" customHeight="1">
      <c r="A21" s="268">
        <v>3</v>
      </c>
      <c r="B21" s="269" t="s">
        <v>1029</v>
      </c>
      <c r="C21" s="394">
        <v>105</v>
      </c>
      <c r="D21" s="207">
        <v>80</v>
      </c>
      <c r="E21" s="214">
        <v>65</v>
      </c>
      <c r="F21" s="391"/>
      <c r="G21" s="69"/>
    </row>
    <row r="22" spans="1:9" ht="49.5" customHeight="1">
      <c r="A22" s="268">
        <v>4</v>
      </c>
      <c r="B22" s="269" t="s">
        <v>1025</v>
      </c>
      <c r="C22" s="394">
        <v>90</v>
      </c>
      <c r="D22" s="207">
        <v>70</v>
      </c>
      <c r="E22" s="214">
        <v>60</v>
      </c>
      <c r="F22" s="391"/>
      <c r="G22" s="69"/>
      <c r="H22" s="63"/>
      <c r="I22" s="63"/>
    </row>
    <row r="23" spans="1:9" ht="42.75" customHeight="1">
      <c r="A23" s="266" t="s">
        <v>103</v>
      </c>
      <c r="B23" s="267" t="s">
        <v>1030</v>
      </c>
      <c r="C23" s="394"/>
      <c r="D23" s="207"/>
      <c r="E23" s="214"/>
      <c r="F23" s="391"/>
      <c r="G23" s="69"/>
      <c r="H23" s="63"/>
      <c r="I23" s="63"/>
    </row>
    <row r="24" spans="1:9" ht="60" customHeight="1">
      <c r="A24" s="268">
        <v>1</v>
      </c>
      <c r="B24" s="269" t="s">
        <v>1031</v>
      </c>
      <c r="C24" s="392">
        <v>230</v>
      </c>
      <c r="D24" s="207">
        <v>125</v>
      </c>
      <c r="E24" s="214">
        <v>80</v>
      </c>
      <c r="F24" s="391"/>
      <c r="G24" s="69"/>
      <c r="H24" s="63"/>
      <c r="I24" s="63"/>
    </row>
    <row r="25" spans="1:9" ht="60" customHeight="1">
      <c r="A25" s="268">
        <v>2</v>
      </c>
      <c r="B25" s="269" t="s">
        <v>1032</v>
      </c>
      <c r="C25" s="392">
        <v>220</v>
      </c>
      <c r="D25" s="207">
        <v>120</v>
      </c>
      <c r="E25" s="214">
        <v>80</v>
      </c>
      <c r="F25" s="391"/>
      <c r="G25" s="69"/>
      <c r="H25" s="63"/>
      <c r="I25" s="63"/>
    </row>
    <row r="26" spans="1:6" ht="60" customHeight="1">
      <c r="A26" s="268">
        <v>3</v>
      </c>
      <c r="B26" s="269" t="s">
        <v>1340</v>
      </c>
      <c r="C26" s="392">
        <v>170</v>
      </c>
      <c r="D26" s="207">
        <v>100</v>
      </c>
      <c r="E26" s="214">
        <v>75</v>
      </c>
      <c r="F26" s="395"/>
    </row>
    <row r="27" spans="1:7" s="1" customFormat="1" ht="45.75" customHeight="1">
      <c r="A27" s="268">
        <v>4</v>
      </c>
      <c r="B27" s="269" t="s">
        <v>1025</v>
      </c>
      <c r="C27" s="394">
        <v>90</v>
      </c>
      <c r="D27" s="207">
        <v>70</v>
      </c>
      <c r="E27" s="214">
        <v>60</v>
      </c>
      <c r="F27" s="391"/>
      <c r="G27" s="69"/>
    </row>
    <row r="28" spans="1:9" ht="51.75" customHeight="1">
      <c r="A28" s="266" t="s">
        <v>107</v>
      </c>
      <c r="B28" s="267" t="s">
        <v>1033</v>
      </c>
      <c r="C28" s="268"/>
      <c r="D28" s="207"/>
      <c r="E28" s="214"/>
      <c r="F28" s="391"/>
      <c r="G28" s="69"/>
      <c r="H28" s="63"/>
      <c r="I28" s="63"/>
    </row>
    <row r="29" spans="1:9" ht="60" customHeight="1">
      <c r="A29" s="268">
        <v>1</v>
      </c>
      <c r="B29" s="398" t="s">
        <v>1034</v>
      </c>
      <c r="C29" s="392">
        <v>120</v>
      </c>
      <c r="D29" s="207">
        <v>85</v>
      </c>
      <c r="E29" s="214">
        <v>70</v>
      </c>
      <c r="F29" s="391"/>
      <c r="G29" s="146"/>
      <c r="H29" s="63"/>
      <c r="I29" s="63"/>
    </row>
    <row r="30" spans="1:9" s="3" customFormat="1" ht="60" customHeight="1">
      <c r="A30" s="268">
        <v>2</v>
      </c>
      <c r="B30" s="398" t="s">
        <v>1035</v>
      </c>
      <c r="C30" s="392">
        <v>180</v>
      </c>
      <c r="D30" s="207">
        <v>100</v>
      </c>
      <c r="E30" s="214">
        <v>75</v>
      </c>
      <c r="F30" s="391"/>
      <c r="G30" s="146"/>
      <c r="H30"/>
      <c r="I30"/>
    </row>
    <row r="31" spans="1:9" s="3" customFormat="1" ht="60" customHeight="1">
      <c r="A31" s="268">
        <v>3</v>
      </c>
      <c r="B31" s="398" t="s">
        <v>1036</v>
      </c>
      <c r="C31" s="392">
        <v>120</v>
      </c>
      <c r="D31" s="207">
        <v>85</v>
      </c>
      <c r="E31" s="214">
        <v>70</v>
      </c>
      <c r="F31" s="391"/>
      <c r="G31" s="146"/>
      <c r="H31" s="63"/>
      <c r="I31" s="63"/>
    </row>
    <row r="32" spans="1:9" ht="60" customHeight="1">
      <c r="A32" s="268">
        <v>4</v>
      </c>
      <c r="B32" s="269" t="s">
        <v>1037</v>
      </c>
      <c r="C32" s="394">
        <v>105</v>
      </c>
      <c r="D32" s="207">
        <v>80</v>
      </c>
      <c r="E32" s="214">
        <v>65</v>
      </c>
      <c r="F32" s="391"/>
      <c r="G32" s="69"/>
      <c r="H32" s="63"/>
      <c r="I32" s="63"/>
    </row>
    <row r="33" spans="1:9" ht="60" customHeight="1">
      <c r="A33" s="268">
        <v>5</v>
      </c>
      <c r="B33" s="269" t="s">
        <v>1038</v>
      </c>
      <c r="C33" s="394">
        <v>90</v>
      </c>
      <c r="D33" s="207">
        <v>70</v>
      </c>
      <c r="E33" s="214">
        <v>60</v>
      </c>
      <c r="F33" s="391"/>
      <c r="G33" s="69"/>
      <c r="H33" s="63"/>
      <c r="I33" s="63"/>
    </row>
    <row r="34" spans="1:7" ht="60" customHeight="1">
      <c r="A34" s="268">
        <v>6</v>
      </c>
      <c r="B34" s="269" t="s">
        <v>1025</v>
      </c>
      <c r="C34" s="394">
        <v>85</v>
      </c>
      <c r="D34" s="207">
        <v>70</v>
      </c>
      <c r="E34" s="214">
        <v>60</v>
      </c>
      <c r="F34" s="391"/>
      <c r="G34" s="69"/>
    </row>
    <row r="35" spans="1:9" ht="42" customHeight="1">
      <c r="A35" s="266" t="s">
        <v>452</v>
      </c>
      <c r="B35" s="267" t="s">
        <v>1039</v>
      </c>
      <c r="C35" s="394"/>
      <c r="D35" s="207"/>
      <c r="E35" s="214"/>
      <c r="F35" s="391"/>
      <c r="G35" s="69"/>
      <c r="H35" s="63"/>
      <c r="I35" s="63"/>
    </row>
    <row r="36" spans="1:7" ht="60" customHeight="1">
      <c r="A36" s="268">
        <v>1</v>
      </c>
      <c r="B36" s="269" t="s">
        <v>1040</v>
      </c>
      <c r="C36" s="392">
        <v>180</v>
      </c>
      <c r="D36" s="207">
        <v>100</v>
      </c>
      <c r="E36" s="214">
        <v>75</v>
      </c>
      <c r="F36" s="391"/>
      <c r="G36" s="69"/>
    </row>
    <row r="37" spans="1:9" ht="60" customHeight="1">
      <c r="A37" s="268">
        <v>2</v>
      </c>
      <c r="B37" s="269" t="s">
        <v>1041</v>
      </c>
      <c r="C37" s="392">
        <v>115</v>
      </c>
      <c r="D37" s="207">
        <v>80</v>
      </c>
      <c r="E37" s="214">
        <v>60</v>
      </c>
      <c r="F37" s="391"/>
      <c r="G37" s="69"/>
      <c r="H37" s="63"/>
      <c r="I37" s="63"/>
    </row>
    <row r="38" spans="1:9" s="3" customFormat="1" ht="48.75" customHeight="1">
      <c r="A38" s="268">
        <v>3</v>
      </c>
      <c r="B38" s="269" t="s">
        <v>1025</v>
      </c>
      <c r="C38" s="394">
        <v>85</v>
      </c>
      <c r="D38" s="207">
        <v>70</v>
      </c>
      <c r="E38" s="214">
        <v>60</v>
      </c>
      <c r="F38" s="391"/>
      <c r="G38" s="69"/>
      <c r="H38" s="63"/>
      <c r="I38" s="63"/>
    </row>
    <row r="39" spans="1:9" ht="48.75" customHeight="1">
      <c r="A39" s="266" t="s">
        <v>453</v>
      </c>
      <c r="B39" s="267" t="s">
        <v>1042</v>
      </c>
      <c r="C39" s="394"/>
      <c r="D39" s="207"/>
      <c r="E39" s="214"/>
      <c r="F39" s="391"/>
      <c r="G39" s="69"/>
      <c r="H39" s="63"/>
      <c r="I39" s="63"/>
    </row>
    <row r="40" spans="1:9" ht="60" customHeight="1">
      <c r="A40" s="268">
        <v>1</v>
      </c>
      <c r="B40" s="269" t="s">
        <v>1043</v>
      </c>
      <c r="C40" s="392">
        <v>120</v>
      </c>
      <c r="D40" s="207">
        <v>85</v>
      </c>
      <c r="E40" s="214">
        <v>70</v>
      </c>
      <c r="F40" s="391"/>
      <c r="G40" s="69"/>
      <c r="H40" s="63"/>
      <c r="I40" s="63"/>
    </row>
    <row r="41" spans="1:9" s="3" customFormat="1" ht="60" customHeight="1">
      <c r="A41" s="268">
        <v>2</v>
      </c>
      <c r="B41" s="269" t="s">
        <v>1044</v>
      </c>
      <c r="C41" s="399">
        <v>190</v>
      </c>
      <c r="D41" s="207">
        <v>100</v>
      </c>
      <c r="E41" s="214">
        <v>75</v>
      </c>
      <c r="F41" s="391"/>
      <c r="G41" s="69"/>
      <c r="H41" s="63"/>
      <c r="I41" s="63"/>
    </row>
    <row r="42" spans="1:9" ht="60" customHeight="1">
      <c r="A42" s="268">
        <v>3</v>
      </c>
      <c r="B42" s="269" t="s">
        <v>1045</v>
      </c>
      <c r="C42" s="392">
        <v>120</v>
      </c>
      <c r="D42" s="207">
        <v>85</v>
      </c>
      <c r="E42" s="214">
        <v>70</v>
      </c>
      <c r="F42" s="391"/>
      <c r="G42" s="69"/>
      <c r="H42" s="63"/>
      <c r="I42" s="63"/>
    </row>
    <row r="43" spans="1:9" s="3" customFormat="1" ht="60" customHeight="1">
      <c r="A43" s="268">
        <v>4</v>
      </c>
      <c r="B43" s="269" t="s">
        <v>1025</v>
      </c>
      <c r="C43" s="394">
        <v>85</v>
      </c>
      <c r="D43" s="207">
        <v>70</v>
      </c>
      <c r="E43" s="214">
        <v>60</v>
      </c>
      <c r="F43" s="391"/>
      <c r="G43" s="69"/>
      <c r="H43" s="63"/>
      <c r="I43" s="63"/>
    </row>
    <row r="44" spans="1:9" ht="60" customHeight="1">
      <c r="A44" s="266" t="s">
        <v>454</v>
      </c>
      <c r="B44" s="267" t="s">
        <v>1046</v>
      </c>
      <c r="C44" s="394"/>
      <c r="D44" s="207"/>
      <c r="E44" s="214"/>
      <c r="F44" s="391"/>
      <c r="G44" s="69"/>
      <c r="H44" s="63"/>
      <c r="I44" s="63"/>
    </row>
    <row r="45" spans="1:9" s="3" customFormat="1" ht="60" customHeight="1">
      <c r="A45" s="268">
        <v>1</v>
      </c>
      <c r="B45" s="269" t="s">
        <v>1047</v>
      </c>
      <c r="C45" s="214">
        <v>130</v>
      </c>
      <c r="D45" s="207">
        <v>85</v>
      </c>
      <c r="E45" s="214">
        <v>70</v>
      </c>
      <c r="F45" s="391"/>
      <c r="G45" s="69"/>
      <c r="H45" s="63"/>
      <c r="I45" s="63"/>
    </row>
    <row r="46" spans="1:9" ht="60" customHeight="1">
      <c r="A46" s="268">
        <v>2</v>
      </c>
      <c r="B46" s="269" t="s">
        <v>1048</v>
      </c>
      <c r="C46" s="214">
        <v>180</v>
      </c>
      <c r="D46" s="207">
        <v>100</v>
      </c>
      <c r="E46" s="214">
        <v>75</v>
      </c>
      <c r="F46" s="391"/>
      <c r="G46" s="69"/>
      <c r="H46" s="63"/>
      <c r="I46" s="63"/>
    </row>
    <row r="47" spans="1:9" ht="60" customHeight="1">
      <c r="A47" s="268">
        <v>3</v>
      </c>
      <c r="B47" s="269" t="s">
        <v>1049</v>
      </c>
      <c r="C47" s="214">
        <v>130</v>
      </c>
      <c r="D47" s="207">
        <v>85</v>
      </c>
      <c r="E47" s="214">
        <v>70</v>
      </c>
      <c r="F47" s="391"/>
      <c r="G47" s="69"/>
      <c r="H47" s="63"/>
      <c r="I47" s="63"/>
    </row>
    <row r="48" spans="1:9" s="3" customFormat="1" ht="60" customHeight="1">
      <c r="A48" s="268">
        <v>4</v>
      </c>
      <c r="B48" s="269" t="s">
        <v>1025</v>
      </c>
      <c r="C48" s="394">
        <v>85</v>
      </c>
      <c r="D48" s="207">
        <v>70</v>
      </c>
      <c r="E48" s="214">
        <v>60</v>
      </c>
      <c r="F48" s="391"/>
      <c r="G48" s="69"/>
      <c r="H48" s="63"/>
      <c r="I48" s="63"/>
    </row>
    <row r="49" spans="1:9" ht="60" customHeight="1">
      <c r="A49" s="400" t="s">
        <v>748</v>
      </c>
      <c r="B49" s="401" t="s">
        <v>1050</v>
      </c>
      <c r="C49" s="268"/>
      <c r="D49" s="207"/>
      <c r="E49" s="214"/>
      <c r="F49" s="391"/>
      <c r="G49" s="69"/>
      <c r="H49" s="63"/>
      <c r="I49" s="63"/>
    </row>
    <row r="50" spans="1:7" ht="60" customHeight="1">
      <c r="A50" s="268">
        <v>1</v>
      </c>
      <c r="B50" s="269" t="s">
        <v>1051</v>
      </c>
      <c r="C50" s="214">
        <v>115</v>
      </c>
      <c r="D50" s="207">
        <v>85</v>
      </c>
      <c r="E50" s="214">
        <v>70</v>
      </c>
      <c r="F50" s="391"/>
      <c r="G50" s="69"/>
    </row>
    <row r="51" spans="1:10" ht="60" customHeight="1">
      <c r="A51" s="268">
        <v>2</v>
      </c>
      <c r="B51" s="393" t="s">
        <v>1052</v>
      </c>
      <c r="C51" s="214">
        <v>120</v>
      </c>
      <c r="D51" s="207">
        <v>85</v>
      </c>
      <c r="E51" s="214">
        <v>70</v>
      </c>
      <c r="F51" s="391"/>
      <c r="G51" s="146"/>
      <c r="H51" s="63"/>
      <c r="I51" s="63"/>
      <c r="J51" s="60"/>
    </row>
    <row r="52" spans="1:7" s="1" customFormat="1" ht="60" customHeight="1">
      <c r="A52" s="268">
        <v>3</v>
      </c>
      <c r="B52" s="269" t="s">
        <v>1053</v>
      </c>
      <c r="C52" s="214">
        <v>100</v>
      </c>
      <c r="D52" s="207">
        <v>70</v>
      </c>
      <c r="E52" s="214">
        <v>60</v>
      </c>
      <c r="F52" s="391"/>
      <c r="G52" s="69"/>
    </row>
    <row r="53" spans="1:9" ht="47.25" customHeight="1">
      <c r="A53" s="268">
        <v>4</v>
      </c>
      <c r="B53" s="269" t="s">
        <v>1025</v>
      </c>
      <c r="C53" s="394">
        <v>85</v>
      </c>
      <c r="D53" s="207">
        <v>70</v>
      </c>
      <c r="E53" s="214">
        <v>60</v>
      </c>
      <c r="F53" s="391"/>
      <c r="G53" s="69"/>
      <c r="H53" s="63"/>
      <c r="I53" s="63"/>
    </row>
    <row r="54" spans="1:10" ht="41.25" customHeight="1">
      <c r="A54" s="266" t="s">
        <v>750</v>
      </c>
      <c r="B54" s="267" t="s">
        <v>1054</v>
      </c>
      <c r="C54" s="394"/>
      <c r="D54" s="207"/>
      <c r="E54" s="214"/>
      <c r="F54" s="391"/>
      <c r="G54" s="69"/>
      <c r="H54" s="63"/>
      <c r="I54" s="63"/>
      <c r="J54" s="3"/>
    </row>
    <row r="55" spans="1:10" ht="60" customHeight="1">
      <c r="A55" s="268">
        <v>1</v>
      </c>
      <c r="B55" s="269" t="s">
        <v>1055</v>
      </c>
      <c r="C55" s="394">
        <v>85</v>
      </c>
      <c r="D55" s="207">
        <v>70</v>
      </c>
      <c r="E55" s="214">
        <v>60</v>
      </c>
      <c r="F55" s="391"/>
      <c r="G55" s="69"/>
      <c r="H55" s="63"/>
      <c r="I55" s="63"/>
      <c r="J55" s="3"/>
    </row>
    <row r="56" spans="1:9" ht="60" customHeight="1">
      <c r="A56" s="268">
        <v>2</v>
      </c>
      <c r="B56" s="269" t="s">
        <v>1056</v>
      </c>
      <c r="C56" s="394">
        <v>85</v>
      </c>
      <c r="D56" s="207">
        <v>70</v>
      </c>
      <c r="E56" s="214">
        <v>60</v>
      </c>
      <c r="F56" s="391"/>
      <c r="G56" s="69"/>
      <c r="H56" s="63"/>
      <c r="I56" s="63"/>
    </row>
    <row r="57" spans="1:9" ht="60" customHeight="1">
      <c r="A57" s="268">
        <v>3</v>
      </c>
      <c r="B57" s="269" t="s">
        <v>1057</v>
      </c>
      <c r="C57" s="214">
        <v>100</v>
      </c>
      <c r="D57" s="207">
        <v>70</v>
      </c>
      <c r="E57" s="214">
        <v>60</v>
      </c>
      <c r="F57" s="391"/>
      <c r="G57" s="69"/>
      <c r="H57" s="63"/>
      <c r="I57" s="63"/>
    </row>
    <row r="58" spans="1:9" s="3" customFormat="1" ht="60" customHeight="1">
      <c r="A58" s="268">
        <v>4</v>
      </c>
      <c r="B58" s="269" t="s">
        <v>1058</v>
      </c>
      <c r="C58" s="394">
        <v>85</v>
      </c>
      <c r="D58" s="207">
        <v>70</v>
      </c>
      <c r="E58" s="214">
        <v>60</v>
      </c>
      <c r="F58" s="391"/>
      <c r="G58" s="69"/>
      <c r="H58" s="63"/>
      <c r="I58" s="63"/>
    </row>
    <row r="59" spans="1:10" ht="60" customHeight="1">
      <c r="A59" s="268">
        <v>5</v>
      </c>
      <c r="B59" s="269" t="s">
        <v>1025</v>
      </c>
      <c r="C59" s="394">
        <v>80</v>
      </c>
      <c r="D59" s="207">
        <v>65</v>
      </c>
      <c r="E59" s="214">
        <v>60</v>
      </c>
      <c r="F59" s="391"/>
      <c r="G59" s="69"/>
      <c r="H59" s="63"/>
      <c r="I59" s="63"/>
      <c r="J59" s="60"/>
    </row>
    <row r="60" spans="1:10" s="3" customFormat="1" ht="16.5" hidden="1">
      <c r="A60" s="402"/>
      <c r="B60" s="403"/>
      <c r="C60" s="268"/>
      <c r="D60" s="207"/>
      <c r="E60" s="214"/>
      <c r="F60" s="391"/>
      <c r="G60" s="69"/>
      <c r="H60" s="63"/>
      <c r="I60" s="63"/>
      <c r="J60" s="59"/>
    </row>
    <row r="61" spans="2:6" ht="16.5">
      <c r="B61" s="500"/>
      <c r="C61" s="500"/>
      <c r="D61" s="500"/>
      <c r="E61" s="500"/>
      <c r="F61" s="500"/>
    </row>
    <row r="62" spans="2:6" ht="18.75">
      <c r="B62" s="496"/>
      <c r="C62" s="496"/>
      <c r="D62" s="496"/>
      <c r="E62" s="496"/>
      <c r="F62" s="496"/>
    </row>
    <row r="63" spans="2:6" ht="18.75">
      <c r="B63" s="496"/>
      <c r="C63" s="496"/>
      <c r="D63" s="496"/>
      <c r="E63" s="496"/>
      <c r="F63" s="496"/>
    </row>
    <row r="64" spans="2:6" ht="18.75">
      <c r="B64" s="496"/>
      <c r="C64" s="496"/>
      <c r="D64" s="496"/>
      <c r="E64" s="496"/>
      <c r="F64" s="496"/>
    </row>
    <row r="65" spans="2:6" ht="15.75">
      <c r="B65" s="497"/>
      <c r="C65" s="497"/>
      <c r="D65" s="497"/>
      <c r="E65" s="497"/>
      <c r="F65" s="497"/>
    </row>
  </sheetData>
  <sheetProtection/>
  <mergeCells count="10">
    <mergeCell ref="A1:F1"/>
    <mergeCell ref="B61:F61"/>
    <mergeCell ref="B62:F62"/>
    <mergeCell ref="B63:F63"/>
    <mergeCell ref="B64:F64"/>
    <mergeCell ref="B65:F65"/>
    <mergeCell ref="C3:F3"/>
    <mergeCell ref="A3:A4"/>
    <mergeCell ref="B3:B4"/>
    <mergeCell ref="C2:F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MyPC</cp:lastModifiedBy>
  <cp:lastPrinted>2019-11-30T04:22:39Z</cp:lastPrinted>
  <dcterms:created xsi:type="dcterms:W3CDTF">2012-08-20T01:05:18Z</dcterms:created>
  <dcterms:modified xsi:type="dcterms:W3CDTF">2019-11-30T04:24:24Z</dcterms:modified>
  <cp:category/>
  <cp:version/>
  <cp:contentType/>
  <cp:contentStatus/>
</cp:coreProperties>
</file>